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Akte\DocUMO\matuchovah\Dokumenty\MO Rada\Zprávy do RmO\2021\RMO 55\na umo1.info\Přílohy\"/>
    </mc:Choice>
  </mc:AlternateContent>
  <xr:revisionPtr revIDLastSave="0" documentId="8_{E885C46B-65D4-4458-BC6B-6785209438F6}" xr6:coauthVersionLast="47" xr6:coauthVersionMax="47" xr10:uidLastSave="{00000000-0000-0000-0000-000000000000}"/>
  <bookViews>
    <workbookView xWindow="-109" yWindow="-109" windowWidth="26301" windowHeight="14305" tabRatio="986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Výdaje!$1:$1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E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D15" i="2"/>
  <c r="E15" i="2"/>
  <c r="F15" i="2"/>
  <c r="D16" i="2"/>
  <c r="E16" i="2"/>
  <c r="F16" i="2"/>
  <c r="F17" i="2"/>
  <c r="F18" i="2"/>
  <c r="D19" i="2"/>
  <c r="E19" i="2"/>
  <c r="F19" i="2"/>
  <c r="F20" i="2"/>
  <c r="F21" i="2"/>
  <c r="F22" i="2"/>
  <c r="F23" i="2"/>
  <c r="F24" i="2"/>
  <c r="F25" i="2"/>
  <c r="F26" i="2"/>
  <c r="F27" i="2"/>
  <c r="D28" i="2"/>
  <c r="E28" i="2"/>
  <c r="F28" i="2"/>
  <c r="F29" i="2"/>
  <c r="D30" i="2"/>
  <c r="E30" i="2"/>
  <c r="F30" i="2"/>
  <c r="D31" i="2"/>
  <c r="E31" i="2"/>
  <c r="F31" i="2"/>
  <c r="F32" i="2"/>
  <c r="D33" i="2"/>
  <c r="E33" i="2"/>
  <c r="F33" i="2"/>
  <c r="F34" i="2"/>
  <c r="D35" i="2"/>
  <c r="E35" i="2"/>
  <c r="F35" i="2"/>
  <c r="F36" i="2"/>
  <c r="D37" i="2"/>
  <c r="E37" i="2"/>
  <c r="F37" i="2"/>
  <c r="F38" i="2"/>
  <c r="F39" i="2"/>
  <c r="F40" i="2"/>
  <c r="F41" i="2"/>
  <c r="F42" i="2"/>
  <c r="E43" i="2"/>
  <c r="F43" i="2"/>
  <c r="F44" i="2"/>
  <c r="F45" i="2"/>
  <c r="D46" i="2"/>
  <c r="E46" i="2"/>
  <c r="F46" i="2"/>
  <c r="F47" i="2"/>
  <c r="F48" i="2"/>
  <c r="F49" i="2"/>
  <c r="F50" i="2"/>
  <c r="F51" i="2"/>
  <c r="D52" i="2"/>
  <c r="E52" i="2"/>
  <c r="F52" i="2"/>
  <c r="H3" i="1"/>
  <c r="I3" i="1"/>
  <c r="J3" i="1"/>
  <c r="H4" i="1"/>
  <c r="I4" i="1"/>
  <c r="J4" i="1"/>
  <c r="J5" i="1"/>
  <c r="J6" i="1"/>
  <c r="J7" i="1"/>
  <c r="J8" i="1"/>
  <c r="H9" i="1"/>
  <c r="I9" i="1"/>
  <c r="J9" i="1"/>
  <c r="H10" i="1"/>
  <c r="I10" i="1"/>
  <c r="J10" i="1"/>
  <c r="J11" i="1"/>
  <c r="J12" i="1"/>
  <c r="H13" i="1"/>
  <c r="I13" i="1"/>
  <c r="J13" i="1"/>
  <c r="J14" i="1"/>
  <c r="J15" i="1"/>
  <c r="J16" i="1"/>
  <c r="J17" i="1"/>
  <c r="J18" i="1"/>
  <c r="J19" i="1"/>
  <c r="H20" i="1"/>
  <c r="I20" i="1"/>
  <c r="J20" i="1"/>
  <c r="J21" i="1"/>
  <c r="J22" i="1"/>
  <c r="J23" i="1"/>
  <c r="J24" i="1"/>
  <c r="J25" i="1"/>
  <c r="J26" i="1"/>
  <c r="J27" i="1"/>
  <c r="J28" i="1"/>
  <c r="J29" i="1"/>
  <c r="J30" i="1"/>
  <c r="J31" i="1"/>
  <c r="H32" i="1"/>
  <c r="I32" i="1"/>
  <c r="J32" i="1"/>
  <c r="J33" i="1"/>
  <c r="J34" i="1"/>
  <c r="H36" i="1"/>
  <c r="J37" i="1"/>
  <c r="J39" i="1"/>
  <c r="J40" i="1"/>
  <c r="J41" i="1"/>
  <c r="H42" i="1"/>
  <c r="I42" i="1"/>
  <c r="J42" i="1"/>
  <c r="H44" i="1"/>
  <c r="I36" i="1"/>
  <c r="I44" i="1"/>
  <c r="J44" i="1"/>
  <c r="J36" i="1"/>
</calcChain>
</file>

<file path=xl/sharedStrings.xml><?xml version="1.0" encoding="utf-8"?>
<sst xmlns="http://schemas.openxmlformats.org/spreadsheetml/2006/main" count="97" uniqueCount="95">
  <si>
    <r>
      <t>PŘÍJMY</t>
    </r>
    <r>
      <rPr>
        <b/>
        <sz val="14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(údaje jsou v  Kč)</t>
    </r>
  </si>
  <si>
    <t>1. Příjmy běžné - daňové</t>
  </si>
  <si>
    <t>Daň z přidané hodnoty - podíl dle statutu</t>
  </si>
  <si>
    <t>Podíl na státní správě</t>
  </si>
  <si>
    <t>Podíl na životním prostředí</t>
  </si>
  <si>
    <t>Podíl na dopravě</t>
  </si>
  <si>
    <t>Odvod části poplatku za TKO</t>
  </si>
  <si>
    <t>Poplatky a daně z vybraných činností</t>
  </si>
  <si>
    <t>Správní poplatky</t>
  </si>
  <si>
    <t>Poplatek za povolení k umístění herního prostoru</t>
  </si>
  <si>
    <t>Ostatní správní poplatky</t>
  </si>
  <si>
    <t>Místní poplatky</t>
  </si>
  <si>
    <t>Poplatek ze psů</t>
  </si>
  <si>
    <t>Poplatek za užívání veřejného prostranství</t>
  </si>
  <si>
    <t>Poplatek za povolení k vjezdu do vybraných míst</t>
  </si>
  <si>
    <t>Poplatek za TKO</t>
  </si>
  <si>
    <t>Odvod z loterií a jiných podobných her</t>
  </si>
  <si>
    <t>2. Příjmy běžné - nedaňové</t>
  </si>
  <si>
    <t>Ostaní příjmy z vlastní činnosti</t>
  </si>
  <si>
    <t>Příjmy z odstavné plochy za Domem hudby</t>
  </si>
  <si>
    <t>Přijaté sankční platby a pokuty</t>
  </si>
  <si>
    <t>Ostatní přijaté vratky transferů</t>
  </si>
  <si>
    <t>Přijaté nekapitálové příspěvky a náhrady</t>
  </si>
  <si>
    <t>Příjmy z reklamních zařízení</t>
  </si>
  <si>
    <t>Příjmy z úroků</t>
  </si>
  <si>
    <t>CELKEM PŘÍJMY</t>
  </si>
  <si>
    <r>
      <t xml:space="preserve">FINANCOVÁNÍ </t>
    </r>
    <r>
      <rPr>
        <i/>
        <sz val="12"/>
        <rFont val="Arial CE"/>
        <family val="2"/>
        <charset val="238"/>
      </rPr>
      <t>(údaje jsou v Kč)</t>
    </r>
  </si>
  <si>
    <t>Zálohový příděl z rozpočtu do sociálního fondu</t>
  </si>
  <si>
    <t>CELKEM FINANCOVÁNÍ</t>
  </si>
  <si>
    <t>CELKEM ZDROJE</t>
  </si>
  <si>
    <r>
      <t xml:space="preserve">VÝDAJE </t>
    </r>
    <r>
      <rPr>
        <i/>
        <sz val="12"/>
        <rFont val="Arial CE"/>
        <family val="2"/>
        <charset val="238"/>
      </rPr>
      <t>(údaje jsou v  Kč)</t>
    </r>
  </si>
  <si>
    <t>14. Vnitřní správa</t>
  </si>
  <si>
    <t>Ostatní osobní výdaje</t>
  </si>
  <si>
    <t>Ostatní povinné pojistné</t>
  </si>
  <si>
    <t>Cestovné</t>
  </si>
  <si>
    <t>Pohoštění</t>
  </si>
  <si>
    <t>Provoz ÚMO I</t>
  </si>
  <si>
    <t>Zpravodaj ÚMO I</t>
  </si>
  <si>
    <t>Provoz JSDH</t>
  </si>
  <si>
    <t>15. Životní prostředí</t>
  </si>
  <si>
    <t>15.1 - Životní prostředí - neinvestiční</t>
  </si>
  <si>
    <t>Péče o zeleň a o stromy</t>
  </si>
  <si>
    <t xml:space="preserve"> - seče trávy</t>
  </si>
  <si>
    <t>Údržba prostoru Přednádraží</t>
  </si>
  <si>
    <t>Odpady</t>
  </si>
  <si>
    <t>Zahradní mobiliář a herní prvky</t>
  </si>
  <si>
    <t>15.1 - Životní prostředí - investiční</t>
  </si>
  <si>
    <t>27. Doprava</t>
  </si>
  <si>
    <t xml:space="preserve">27.1 - Doprava neinvestiční </t>
  </si>
  <si>
    <t>Opravy a udržování komunikací</t>
  </si>
  <si>
    <t xml:space="preserve">27.2 - Doprava investiční </t>
  </si>
  <si>
    <t>Projektové dokumentace</t>
  </si>
  <si>
    <t>33. Školství, mládež, tělovýchova</t>
  </si>
  <si>
    <t>Dotace a dary školám a na aktivity mládeže</t>
  </si>
  <si>
    <t>34. Kultura</t>
  </si>
  <si>
    <t>Akce pořádané MO I</t>
  </si>
  <si>
    <t>Náklady při významných výročích</t>
  </si>
  <si>
    <t>Životní jubilea</t>
  </si>
  <si>
    <t>Dotace a dary na kulturní akce</t>
  </si>
  <si>
    <t>Vánoční výzdoba</t>
  </si>
  <si>
    <t>Rezervy</t>
  </si>
  <si>
    <t xml:space="preserve">Rezerva rady </t>
  </si>
  <si>
    <t>Rezerva starostky</t>
  </si>
  <si>
    <t>Rezerva místostarosty</t>
  </si>
  <si>
    <t>Rezerva rozpočtu</t>
  </si>
  <si>
    <t>Rezerva na řešení krizových situací dle krizového zákona</t>
  </si>
  <si>
    <t>CELKEM VÝDAJE</t>
  </si>
  <si>
    <t>Předpokládaná dotace na volby do Parlamentu ČR</t>
  </si>
  <si>
    <t>Neidentifikovatelné příjmy</t>
  </si>
  <si>
    <t>Dotace na volby do zastupitelstva krajů / Parlamentu ČR</t>
  </si>
  <si>
    <t>Platy zaměstnanců vč. náhrad mezd a odvodů</t>
  </si>
  <si>
    <t>Odměny zastupitelů vč. náhrad a odvodů</t>
  </si>
  <si>
    <t xml:space="preserve"> - péče o zeleň</t>
  </si>
  <si>
    <t>Fontány a zavlažovací systémy</t>
  </si>
  <si>
    <t xml:space="preserve">Operativní údržba a úklid obvodu  </t>
  </si>
  <si>
    <t xml:space="preserve">Odměny členů komisí a výborů </t>
  </si>
  <si>
    <t>Údržba parku Tyršovy sady</t>
  </si>
  <si>
    <t>Příjmy z parku Na Špici</t>
  </si>
  <si>
    <t xml:space="preserve"> - péče o stromy</t>
  </si>
  <si>
    <t>Vybudování workoutového hřiště v parku Na Špici</t>
  </si>
  <si>
    <t>Úpravy přízemí budovy U Divadla čp. 828 + realizace</t>
  </si>
  <si>
    <t xml:space="preserve">Platy zaměstnanců úklidu a zahradnic vč. náhrad mezd a odvodů </t>
  </si>
  <si>
    <t>schválený rozpočet na rok 2021</t>
  </si>
  <si>
    <t>Schválený rozpočet na rok 2021</t>
  </si>
  <si>
    <t>ZSBÚ</t>
  </si>
  <si>
    <t>Náklady na volby do parlamentu ČR</t>
  </si>
  <si>
    <t xml:space="preserve">Zálohový příděl z rozpočtu do sociálního fondu </t>
  </si>
  <si>
    <t>úprava rozpočtu dle pokynu MMP</t>
  </si>
  <si>
    <t>Úprava rozpočtu dle pokynů MMP</t>
  </si>
  <si>
    <t>Zapojení prostředků z roku 2020</t>
  </si>
  <si>
    <t>Finanční vypořádání s MMP</t>
  </si>
  <si>
    <t xml:space="preserve">změna o: </t>
  </si>
  <si>
    <t xml:space="preserve">změna o </t>
  </si>
  <si>
    <t>Odeslané konsolidační transfery</t>
  </si>
  <si>
    <t>4. Přijaté konsolidační transfery, přijaté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</si>
</sst>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i/>
      <sz val="18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6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10" fillId="2" borderId="1" xfId="0" applyFont="1" applyFill="1" applyBorder="1"/>
    <xf numFmtId="0" fontId="0" fillId="0" borderId="0" xfId="0" applyFont="1"/>
    <xf numFmtId="0" fontId="1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9" fillId="0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1" xfId="0" applyFont="1" applyBorder="1" applyAlignment="1">
      <alignment horizontal="left"/>
    </xf>
    <xf numFmtId="0" fontId="13" fillId="0" borderId="1" xfId="0" applyFont="1" applyBorder="1"/>
    <xf numFmtId="0" fontId="2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5" fillId="0" borderId="0" xfId="0" applyFont="1"/>
    <xf numFmtId="4" fontId="8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4" fontId="20" fillId="0" borderId="2" xfId="0" applyNumberFormat="1" applyFont="1" applyBorder="1"/>
    <xf numFmtId="4" fontId="8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/>
    <xf numFmtId="0" fontId="13" fillId="0" borderId="3" xfId="0" applyFont="1" applyBorder="1" applyAlignment="1">
      <alignment horizontal="left"/>
    </xf>
    <xf numFmtId="0" fontId="13" fillId="0" borderId="2" xfId="0" applyFont="1" applyBorder="1"/>
    <xf numFmtId="0" fontId="7" fillId="0" borderId="3" xfId="0" applyFont="1" applyBorder="1" applyAlignment="1">
      <alignment horizontal="left"/>
    </xf>
    <xf numFmtId="0" fontId="20" fillId="0" borderId="2" xfId="0" applyFont="1" applyBorder="1"/>
    <xf numFmtId="0" fontId="3" fillId="0" borderId="2" xfId="0" applyFont="1" applyBorder="1" applyAlignment="1"/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/>
    <xf numFmtId="4" fontId="21" fillId="2" borderId="1" xfId="0" applyNumberFormat="1" applyFont="1" applyFill="1" applyBorder="1"/>
    <xf numFmtId="4" fontId="22" fillId="0" borderId="1" xfId="0" applyNumberFormat="1" applyFont="1" applyBorder="1"/>
    <xf numFmtId="0" fontId="6" fillId="0" borderId="4" xfId="0" applyFont="1" applyFill="1" applyBorder="1" applyAlignment="1">
      <alignment horizontal="left"/>
    </xf>
    <xf numFmtId="0" fontId="12" fillId="0" borderId="4" xfId="0" applyFont="1" applyFill="1" applyBorder="1"/>
    <xf numFmtId="4" fontId="3" fillId="0" borderId="5" xfId="0" applyNumberFormat="1" applyFont="1" applyBorder="1"/>
    <xf numFmtId="0" fontId="0" fillId="0" borderId="6" xfId="0" applyFont="1" applyFill="1" applyBorder="1"/>
    <xf numFmtId="0" fontId="6" fillId="0" borderId="4" xfId="0" applyFont="1" applyFill="1" applyBorder="1"/>
    <xf numFmtId="0" fontId="3" fillId="0" borderId="6" xfId="0" applyFont="1" applyFill="1" applyBorder="1"/>
    <xf numFmtId="4" fontId="13" fillId="0" borderId="2" xfId="0" applyNumberFormat="1" applyFont="1" applyFill="1" applyBorder="1"/>
    <xf numFmtId="4" fontId="13" fillId="0" borderId="7" xfId="0" applyNumberFormat="1" applyFont="1" applyFill="1" applyBorder="1"/>
    <xf numFmtId="4" fontId="16" fillId="0" borderId="2" xfId="0" applyNumberFormat="1" applyFont="1" applyFill="1" applyBorder="1"/>
    <xf numFmtId="4" fontId="16" fillId="0" borderId="7" xfId="0" applyNumberFormat="1" applyFont="1" applyFill="1" applyBorder="1"/>
    <xf numFmtId="4" fontId="17" fillId="0" borderId="2" xfId="0" applyNumberFormat="1" applyFont="1" applyFill="1" applyBorder="1"/>
    <xf numFmtId="4" fontId="8" fillId="0" borderId="2" xfId="0" applyNumberFormat="1" applyFont="1" applyFill="1" applyBorder="1"/>
    <xf numFmtId="4" fontId="19" fillId="0" borderId="2" xfId="0" applyNumberFormat="1" applyFont="1" applyFill="1" applyBorder="1"/>
    <xf numFmtId="4" fontId="13" fillId="0" borderId="1" xfId="0" applyNumberFormat="1" applyFont="1" applyFill="1" applyBorder="1"/>
    <xf numFmtId="0" fontId="0" fillId="0" borderId="4" xfId="0" applyFont="1" applyFill="1" applyBorder="1"/>
    <xf numFmtId="4" fontId="3" fillId="0" borderId="5" xfId="0" applyNumberFormat="1" applyFont="1" applyFill="1" applyBorder="1"/>
    <xf numFmtId="4" fontId="8" fillId="0" borderId="1" xfId="0" applyNumberFormat="1" applyFont="1" applyFill="1" applyBorder="1"/>
    <xf numFmtId="0" fontId="13" fillId="0" borderId="1" xfId="0" applyFont="1" applyFill="1" applyBorder="1"/>
    <xf numFmtId="0" fontId="13" fillId="0" borderId="6" xfId="0" applyFont="1" applyFill="1" applyBorder="1"/>
    <xf numFmtId="0" fontId="13" fillId="0" borderId="1" xfId="0" applyFont="1" applyBorder="1" applyAlignment="1">
      <alignment horizontal="left"/>
    </xf>
    <xf numFmtId="4" fontId="17" fillId="0" borderId="2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0" fillId="0" borderId="0" xfId="0" applyFont="1" applyFill="1" applyBorder="1"/>
    <xf numFmtId="0" fontId="1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5" zoomScaleNormal="85" workbookViewId="0">
      <pane ySplit="1" topLeftCell="A2" activePane="bottomLeft" state="frozen"/>
      <selection pane="bottomLeft" activeCell="O37" sqref="O37"/>
    </sheetView>
  </sheetViews>
  <sheetFormatPr defaultRowHeight="12.9" x14ac:dyDescent="0.2"/>
  <cols>
    <col min="1" max="1" width="3.375" customWidth="1"/>
    <col min="2" max="5" width="0" hidden="1" customWidth="1"/>
    <col min="6" max="6" width="5" customWidth="1"/>
    <col min="7" max="7" width="67.25" customWidth="1"/>
    <col min="8" max="8" width="25.375" customWidth="1"/>
    <col min="9" max="9" width="28" customWidth="1"/>
    <col min="10" max="10" width="19.875" customWidth="1"/>
  </cols>
  <sheetData>
    <row r="1" spans="1:10" ht="25.15" x14ac:dyDescent="0.4">
      <c r="F1" s="74" t="s">
        <v>88</v>
      </c>
      <c r="G1" s="74"/>
      <c r="H1" s="74"/>
      <c r="I1" s="74"/>
    </row>
    <row r="2" spans="1:10" ht="25.85" x14ac:dyDescent="0.2">
      <c r="F2" s="1"/>
      <c r="G2" s="42" t="s">
        <v>0</v>
      </c>
      <c r="H2" s="43" t="s">
        <v>82</v>
      </c>
      <c r="I2" s="43" t="s">
        <v>87</v>
      </c>
      <c r="J2" s="43" t="s">
        <v>92</v>
      </c>
    </row>
    <row r="3" spans="1:10" ht="21.1" x14ac:dyDescent="0.35">
      <c r="A3">
        <v>3</v>
      </c>
      <c r="F3" s="2" t="s">
        <v>1</v>
      </c>
      <c r="G3" s="1"/>
      <c r="H3" s="3">
        <f>H4+H9</f>
        <v>44529900</v>
      </c>
      <c r="I3" s="3">
        <f>I4+I9</f>
        <v>55467200</v>
      </c>
      <c r="J3" s="3">
        <f>I3-H3</f>
        <v>10937300</v>
      </c>
    </row>
    <row r="4" spans="1:10" ht="18.350000000000001" x14ac:dyDescent="0.3">
      <c r="A4">
        <v>4</v>
      </c>
      <c r="F4" s="4"/>
      <c r="G4" s="4" t="s">
        <v>2</v>
      </c>
      <c r="H4" s="3">
        <f>SUM(H5:H8)</f>
        <v>30549900</v>
      </c>
      <c r="I4" s="3">
        <f>SUM(I5:I8)</f>
        <v>41487200</v>
      </c>
      <c r="J4" s="3">
        <f t="shared" ref="J4:J44" si="0">I4-H4</f>
        <v>10937300</v>
      </c>
    </row>
    <row r="5" spans="1:10" ht="15.65" x14ac:dyDescent="0.25">
      <c r="A5">
        <v>5</v>
      </c>
      <c r="F5" s="1"/>
      <c r="G5" s="5" t="s">
        <v>3</v>
      </c>
      <c r="H5" s="33">
        <v>12177900</v>
      </c>
      <c r="I5" s="33">
        <v>12177900</v>
      </c>
      <c r="J5" s="33">
        <f t="shared" si="0"/>
        <v>0</v>
      </c>
    </row>
    <row r="6" spans="1:10" ht="15.65" x14ac:dyDescent="0.25">
      <c r="A6">
        <v>6</v>
      </c>
      <c r="F6" s="1"/>
      <c r="G6" s="5" t="s">
        <v>4</v>
      </c>
      <c r="H6" s="33">
        <v>20976300</v>
      </c>
      <c r="I6" s="33">
        <v>20976300</v>
      </c>
      <c r="J6" s="33">
        <f t="shared" si="0"/>
        <v>0</v>
      </c>
    </row>
    <row r="7" spans="1:10" ht="15.65" x14ac:dyDescent="0.25">
      <c r="A7">
        <v>7</v>
      </c>
      <c r="F7" s="1"/>
      <c r="G7" s="5" t="s">
        <v>5</v>
      </c>
      <c r="H7" s="33">
        <v>8333000</v>
      </c>
      <c r="I7" s="33">
        <v>8333000</v>
      </c>
      <c r="J7" s="33">
        <f t="shared" si="0"/>
        <v>0</v>
      </c>
    </row>
    <row r="8" spans="1:10" ht="15.65" x14ac:dyDescent="0.25">
      <c r="A8">
        <v>8</v>
      </c>
      <c r="F8" s="1"/>
      <c r="G8" s="5" t="s">
        <v>6</v>
      </c>
      <c r="H8" s="6">
        <v>-10937300</v>
      </c>
      <c r="I8" s="6">
        <v>0</v>
      </c>
      <c r="J8" s="6">
        <f t="shared" si="0"/>
        <v>10937300</v>
      </c>
    </row>
    <row r="9" spans="1:10" ht="18.350000000000001" x14ac:dyDescent="0.3">
      <c r="A9">
        <v>9</v>
      </c>
      <c r="F9" s="4"/>
      <c r="G9" s="4" t="s">
        <v>7</v>
      </c>
      <c r="H9" s="3">
        <f>H10+H13+H18</f>
        <v>13980000</v>
      </c>
      <c r="I9" s="3">
        <f>I10+I13+I18</f>
        <v>13980000</v>
      </c>
      <c r="J9" s="3">
        <f t="shared" si="0"/>
        <v>0</v>
      </c>
    </row>
    <row r="10" spans="1:10" ht="15.65" x14ac:dyDescent="0.25">
      <c r="A10">
        <v>10</v>
      </c>
      <c r="F10" s="1"/>
      <c r="G10" s="7" t="s">
        <v>8</v>
      </c>
      <c r="H10" s="8">
        <f>H11+H12</f>
        <v>380000</v>
      </c>
      <c r="I10" s="8">
        <f>I11+I12</f>
        <v>380000</v>
      </c>
      <c r="J10" s="8">
        <f t="shared" si="0"/>
        <v>0</v>
      </c>
    </row>
    <row r="11" spans="1:10" ht="15.65" x14ac:dyDescent="0.25">
      <c r="A11">
        <v>11</v>
      </c>
      <c r="F11" s="1"/>
      <c r="G11" s="5" t="s">
        <v>9</v>
      </c>
      <c r="H11" s="6">
        <v>30000</v>
      </c>
      <c r="I11" s="6">
        <v>30000</v>
      </c>
      <c r="J11" s="6">
        <f t="shared" si="0"/>
        <v>0</v>
      </c>
    </row>
    <row r="12" spans="1:10" ht="15.65" x14ac:dyDescent="0.25">
      <c r="A12">
        <v>12</v>
      </c>
      <c r="F12" s="1"/>
      <c r="G12" s="5" t="s">
        <v>10</v>
      </c>
      <c r="H12" s="6">
        <v>350000</v>
      </c>
      <c r="I12" s="6">
        <v>350000</v>
      </c>
      <c r="J12" s="6">
        <f t="shared" si="0"/>
        <v>0</v>
      </c>
    </row>
    <row r="13" spans="1:10" ht="15.65" x14ac:dyDescent="0.25">
      <c r="A13">
        <v>13</v>
      </c>
      <c r="F13" s="1"/>
      <c r="G13" s="7" t="s">
        <v>11</v>
      </c>
      <c r="H13" s="8">
        <f>SUM(H14:H17)</f>
        <v>13600000</v>
      </c>
      <c r="I13" s="8">
        <f>SUM(I14:I17)</f>
        <v>13600000</v>
      </c>
      <c r="J13" s="8">
        <f t="shared" si="0"/>
        <v>0</v>
      </c>
    </row>
    <row r="14" spans="1:10" ht="15.65" x14ac:dyDescent="0.25">
      <c r="A14">
        <v>14</v>
      </c>
      <c r="F14" s="1"/>
      <c r="G14" s="5" t="s">
        <v>12</v>
      </c>
      <c r="H14" s="6">
        <v>500000</v>
      </c>
      <c r="I14" s="6">
        <v>500000</v>
      </c>
      <c r="J14" s="6">
        <f t="shared" si="0"/>
        <v>0</v>
      </c>
    </row>
    <row r="15" spans="1:10" ht="15.65" x14ac:dyDescent="0.25">
      <c r="A15">
        <v>15</v>
      </c>
      <c r="F15" s="1"/>
      <c r="G15" s="5" t="s">
        <v>13</v>
      </c>
      <c r="H15" s="6">
        <v>2000000</v>
      </c>
      <c r="I15" s="6">
        <v>2000000</v>
      </c>
      <c r="J15" s="6">
        <f t="shared" si="0"/>
        <v>0</v>
      </c>
    </row>
    <row r="16" spans="1:10" ht="15.65" x14ac:dyDescent="0.25">
      <c r="A16">
        <v>16</v>
      </c>
      <c r="F16" s="1"/>
      <c r="G16" s="5" t="s">
        <v>14</v>
      </c>
      <c r="H16" s="6">
        <v>100000</v>
      </c>
      <c r="I16" s="6">
        <v>100000</v>
      </c>
      <c r="J16" s="6">
        <f t="shared" si="0"/>
        <v>0</v>
      </c>
    </row>
    <row r="17" spans="1:10" ht="15.65" x14ac:dyDescent="0.25">
      <c r="A17">
        <v>17</v>
      </c>
      <c r="F17" s="1"/>
      <c r="G17" s="5" t="s">
        <v>15</v>
      </c>
      <c r="H17" s="6">
        <v>11000000</v>
      </c>
      <c r="I17" s="6">
        <v>11000000</v>
      </c>
      <c r="J17" s="6">
        <f t="shared" si="0"/>
        <v>0</v>
      </c>
    </row>
    <row r="18" spans="1:10" ht="15.65" x14ac:dyDescent="0.25">
      <c r="A18">
        <v>18</v>
      </c>
      <c r="F18" s="1"/>
      <c r="G18" s="7" t="s">
        <v>16</v>
      </c>
      <c r="H18" s="8">
        <v>0</v>
      </c>
      <c r="I18" s="8">
        <v>0</v>
      </c>
      <c r="J18" s="8">
        <f t="shared" si="0"/>
        <v>0</v>
      </c>
    </row>
    <row r="19" spans="1:10" x14ac:dyDescent="0.2">
      <c r="A19">
        <v>19</v>
      </c>
      <c r="F19" s="1"/>
      <c r="G19" s="1"/>
      <c r="H19" s="9"/>
      <c r="I19" s="9"/>
      <c r="J19" s="9">
        <f t="shared" si="0"/>
        <v>0</v>
      </c>
    </row>
    <row r="20" spans="1:10" ht="21.1" x14ac:dyDescent="0.35">
      <c r="A20">
        <v>20</v>
      </c>
      <c r="F20" s="2" t="s">
        <v>17</v>
      </c>
      <c r="G20" s="1"/>
      <c r="H20" s="3">
        <f>SUM(H21:H30)</f>
        <v>1340000</v>
      </c>
      <c r="I20" s="3">
        <f>SUM(I21:I30)</f>
        <v>1340000</v>
      </c>
      <c r="J20" s="3">
        <f t="shared" si="0"/>
        <v>0</v>
      </c>
    </row>
    <row r="21" spans="1:10" ht="21.1" x14ac:dyDescent="0.35">
      <c r="A21">
        <v>21</v>
      </c>
      <c r="F21" s="2"/>
      <c r="G21" s="5" t="s">
        <v>18</v>
      </c>
      <c r="H21" s="6">
        <v>250000</v>
      </c>
      <c r="I21" s="6">
        <v>250000</v>
      </c>
      <c r="J21" s="6">
        <f t="shared" si="0"/>
        <v>0</v>
      </c>
    </row>
    <row r="22" spans="1:10" ht="21.1" x14ac:dyDescent="0.35">
      <c r="A22">
        <v>22</v>
      </c>
      <c r="F22" s="2"/>
      <c r="G22" s="5" t="s">
        <v>19</v>
      </c>
      <c r="H22" s="6">
        <v>200000</v>
      </c>
      <c r="I22" s="6">
        <v>200000</v>
      </c>
      <c r="J22" s="6">
        <f t="shared" si="0"/>
        <v>0</v>
      </c>
    </row>
    <row r="23" spans="1:10" ht="15.65" x14ac:dyDescent="0.25">
      <c r="A23">
        <v>23</v>
      </c>
      <c r="F23" s="1"/>
      <c r="G23" s="5" t="s">
        <v>20</v>
      </c>
      <c r="H23" s="6">
        <v>120000</v>
      </c>
      <c r="I23" s="6">
        <v>120000</v>
      </c>
      <c r="J23" s="6">
        <f t="shared" si="0"/>
        <v>0</v>
      </c>
    </row>
    <row r="24" spans="1:10" ht="15.65" x14ac:dyDescent="0.25">
      <c r="A24">
        <v>24</v>
      </c>
      <c r="F24" s="1"/>
      <c r="G24" s="5" t="s">
        <v>21</v>
      </c>
      <c r="H24" s="6">
        <v>0</v>
      </c>
      <c r="I24" s="6">
        <v>0</v>
      </c>
      <c r="J24" s="6">
        <f t="shared" si="0"/>
        <v>0</v>
      </c>
    </row>
    <row r="25" spans="1:10" ht="15.65" x14ac:dyDescent="0.25">
      <c r="A25">
        <v>25</v>
      </c>
      <c r="F25" s="1"/>
      <c r="G25" s="5" t="s">
        <v>22</v>
      </c>
      <c r="H25" s="6">
        <v>10000</v>
      </c>
      <c r="I25" s="6">
        <v>10000</v>
      </c>
      <c r="J25" s="6">
        <f t="shared" si="0"/>
        <v>0</v>
      </c>
    </row>
    <row r="26" spans="1:10" ht="15.65" x14ac:dyDescent="0.25">
      <c r="A26">
        <v>26</v>
      </c>
      <c r="F26" s="1"/>
      <c r="G26" s="5" t="s">
        <v>77</v>
      </c>
      <c r="H26" s="6">
        <v>40000</v>
      </c>
      <c r="I26" s="6">
        <v>40000</v>
      </c>
      <c r="J26" s="6">
        <f t="shared" si="0"/>
        <v>0</v>
      </c>
    </row>
    <row r="27" spans="1:10" ht="15.65" x14ac:dyDescent="0.25">
      <c r="A27">
        <v>27</v>
      </c>
      <c r="F27" s="1"/>
      <c r="G27" s="5" t="s">
        <v>23</v>
      </c>
      <c r="H27" s="6">
        <v>0</v>
      </c>
      <c r="I27" s="6">
        <v>0</v>
      </c>
      <c r="J27" s="6">
        <f t="shared" si="0"/>
        <v>0</v>
      </c>
    </row>
    <row r="28" spans="1:10" ht="15.65" x14ac:dyDescent="0.25">
      <c r="A28">
        <v>28</v>
      </c>
      <c r="F28" s="1"/>
      <c r="G28" s="5" t="s">
        <v>68</v>
      </c>
      <c r="H28" s="6">
        <v>0</v>
      </c>
      <c r="I28" s="6">
        <v>0</v>
      </c>
      <c r="J28" s="6">
        <f t="shared" si="0"/>
        <v>0</v>
      </c>
    </row>
    <row r="29" spans="1:10" ht="15.65" x14ac:dyDescent="0.25">
      <c r="A29">
        <v>29</v>
      </c>
      <c r="F29" s="5"/>
      <c r="G29" s="5" t="s">
        <v>24</v>
      </c>
      <c r="H29" s="6">
        <v>70000</v>
      </c>
      <c r="I29" s="6">
        <v>70000</v>
      </c>
      <c r="J29" s="6">
        <f t="shared" si="0"/>
        <v>0</v>
      </c>
    </row>
    <row r="30" spans="1:10" ht="15.65" x14ac:dyDescent="0.25">
      <c r="A30">
        <v>30</v>
      </c>
      <c r="F30" s="5"/>
      <c r="G30" s="5" t="s">
        <v>67</v>
      </c>
      <c r="H30" s="6">
        <v>650000</v>
      </c>
      <c r="I30" s="6">
        <v>650000</v>
      </c>
      <c r="J30" s="6">
        <f t="shared" si="0"/>
        <v>0</v>
      </c>
    </row>
    <row r="31" spans="1:10" x14ac:dyDescent="0.2">
      <c r="A31">
        <v>31</v>
      </c>
      <c r="F31" s="1"/>
      <c r="G31" s="1"/>
      <c r="H31" s="9"/>
      <c r="I31" s="9"/>
      <c r="J31" s="9">
        <f t="shared" si="0"/>
        <v>0</v>
      </c>
    </row>
    <row r="32" spans="1:10" ht="21.1" x14ac:dyDescent="0.35">
      <c r="A32">
        <v>32</v>
      </c>
      <c r="F32" s="2" t="s">
        <v>94</v>
      </c>
      <c r="G32" s="1"/>
      <c r="H32" s="3">
        <f>SUM(H35:H35)</f>
        <v>0</v>
      </c>
      <c r="I32" s="3">
        <f>SUM(I33:I34)</f>
        <v>0</v>
      </c>
      <c r="J32" s="3">
        <f t="shared" si="0"/>
        <v>0</v>
      </c>
    </row>
    <row r="33" spans="1:10" ht="21.1" x14ac:dyDescent="0.35">
      <c r="A33">
        <v>33</v>
      </c>
      <c r="F33" s="2"/>
      <c r="G33" s="5" t="s">
        <v>69</v>
      </c>
      <c r="H33" s="6">
        <v>0</v>
      </c>
      <c r="I33" s="6">
        <v>0</v>
      </c>
      <c r="J33" s="6">
        <f t="shared" si="0"/>
        <v>0</v>
      </c>
    </row>
    <row r="34" spans="1:10" ht="21.1" x14ac:dyDescent="0.35">
      <c r="A34">
        <v>34</v>
      </c>
      <c r="F34" s="2"/>
      <c r="G34" s="5" t="s">
        <v>90</v>
      </c>
      <c r="H34" s="6">
        <v>0</v>
      </c>
      <c r="I34" s="6">
        <v>0</v>
      </c>
      <c r="J34" s="6">
        <f t="shared" si="0"/>
        <v>0</v>
      </c>
    </row>
    <row r="35" spans="1:10" ht="21.1" x14ac:dyDescent="0.35">
      <c r="A35">
        <v>35</v>
      </c>
      <c r="F35" s="2"/>
      <c r="G35" s="5"/>
      <c r="H35" s="6"/>
      <c r="I35" s="6"/>
      <c r="J35" s="6"/>
    </row>
    <row r="36" spans="1:10" ht="23.8" x14ac:dyDescent="0.4">
      <c r="A36">
        <v>36</v>
      </c>
      <c r="F36" s="10" t="s">
        <v>25</v>
      </c>
      <c r="G36" s="11"/>
      <c r="H36" s="44">
        <f>H3+H20</f>
        <v>45869900</v>
      </c>
      <c r="I36" s="44">
        <f>I3+I20+I32</f>
        <v>56807200</v>
      </c>
      <c r="J36" s="44">
        <f t="shared" si="0"/>
        <v>10937300</v>
      </c>
    </row>
    <row r="37" spans="1:10" ht="23.8" x14ac:dyDescent="0.4">
      <c r="A37">
        <v>37</v>
      </c>
      <c r="F37" s="12"/>
      <c r="G37" s="1"/>
      <c r="H37" s="6"/>
      <c r="I37" s="6"/>
      <c r="J37" s="6">
        <f t="shared" si="0"/>
        <v>0</v>
      </c>
    </row>
    <row r="38" spans="1:10" ht="23.8" x14ac:dyDescent="0.4">
      <c r="A38">
        <v>38</v>
      </c>
      <c r="F38" s="12"/>
      <c r="G38" s="12" t="s">
        <v>26</v>
      </c>
      <c r="H38" s="1"/>
      <c r="I38" s="1"/>
      <c r="J38" s="1"/>
    </row>
    <row r="39" spans="1:10" ht="23.8" x14ac:dyDescent="0.4">
      <c r="A39">
        <v>39</v>
      </c>
      <c r="F39" s="12"/>
      <c r="G39" s="7" t="s">
        <v>89</v>
      </c>
      <c r="H39" s="8">
        <v>3258000</v>
      </c>
      <c r="I39" s="8">
        <v>3258000</v>
      </c>
      <c r="J39" s="8">
        <f t="shared" si="0"/>
        <v>0</v>
      </c>
    </row>
    <row r="40" spans="1:10" ht="15.65" x14ac:dyDescent="0.25">
      <c r="A40">
        <v>40</v>
      </c>
      <c r="F40" s="1"/>
      <c r="G40" s="7" t="s">
        <v>27</v>
      </c>
      <c r="H40" s="8">
        <v>-622000</v>
      </c>
      <c r="I40" s="8">
        <v>0</v>
      </c>
      <c r="J40" s="8">
        <f t="shared" si="0"/>
        <v>622000</v>
      </c>
    </row>
    <row r="41" spans="1:10" ht="15.65" x14ac:dyDescent="0.25">
      <c r="A41">
        <v>41</v>
      </c>
      <c r="F41" s="1"/>
      <c r="G41" s="7" t="s">
        <v>84</v>
      </c>
      <c r="H41" s="8">
        <v>0</v>
      </c>
      <c r="I41" s="8">
        <v>0</v>
      </c>
      <c r="J41" s="8">
        <f t="shared" si="0"/>
        <v>0</v>
      </c>
    </row>
    <row r="42" spans="1:10" ht="23.8" x14ac:dyDescent="0.4">
      <c r="A42">
        <v>42</v>
      </c>
      <c r="F42" s="10" t="s">
        <v>28</v>
      </c>
      <c r="G42" s="11"/>
      <c r="H42" s="45">
        <f>SUM(H39:H40)</f>
        <v>2636000</v>
      </c>
      <c r="I42" s="45">
        <f>SUM(I39:I40)</f>
        <v>3258000</v>
      </c>
      <c r="J42" s="45">
        <f t="shared" si="0"/>
        <v>622000</v>
      </c>
    </row>
    <row r="43" spans="1:10" ht="23.8" x14ac:dyDescent="0.4">
      <c r="A43">
        <v>43</v>
      </c>
      <c r="F43" s="12"/>
      <c r="G43" s="1"/>
      <c r="H43" s="46"/>
      <c r="I43" s="46"/>
      <c r="J43" s="46"/>
    </row>
    <row r="44" spans="1:10" ht="23.8" x14ac:dyDescent="0.4">
      <c r="A44">
        <v>44</v>
      </c>
      <c r="F44" s="10" t="s">
        <v>29</v>
      </c>
      <c r="G44" s="13"/>
      <c r="H44" s="45">
        <f>+H36+H42</f>
        <v>48505900</v>
      </c>
      <c r="I44" s="45">
        <f>+I36+I42</f>
        <v>60065200</v>
      </c>
      <c r="J44" s="45">
        <f t="shared" si="0"/>
        <v>11559300</v>
      </c>
    </row>
  </sheetData>
  <sheetProtection selectLockedCells="1" selectUnlockedCells="1"/>
  <mergeCells count="1">
    <mergeCell ref="F1:I1"/>
  </mergeCells>
  <printOptions horizontalCentered="1"/>
  <pageMargins left="0" right="0" top="0.39374999999999999" bottom="0.39374999999999999" header="0.51180555555555551" footer="0.51180555555555551"/>
  <pageSetup paperSize="9" scale="65" firstPageNumber="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85" zoomScaleNormal="85" workbookViewId="0">
      <pane ySplit="1" topLeftCell="A20" activePane="bottomLeft" state="frozen"/>
      <selection pane="bottomLeft" activeCell="D54" sqref="D54:D55"/>
    </sheetView>
  </sheetViews>
  <sheetFormatPr defaultColWidth="9.125" defaultRowHeight="17.149999999999999" customHeight="1" x14ac:dyDescent="0.2"/>
  <cols>
    <col min="1" max="1" width="3.625" style="14" customWidth="1"/>
    <col min="2" max="2" width="6.25" style="14" customWidth="1"/>
    <col min="3" max="3" width="70.875" style="14" customWidth="1"/>
    <col min="4" max="4" width="23" style="14" customWidth="1"/>
    <col min="5" max="5" width="21.375" style="14" customWidth="1"/>
    <col min="6" max="6" width="22.625" style="14" customWidth="1"/>
    <col min="7" max="16384" width="9.125" style="14"/>
  </cols>
  <sheetData>
    <row r="1" spans="1:6" ht="23.3" customHeight="1" x14ac:dyDescent="0.4">
      <c r="B1" s="15"/>
      <c r="C1" s="16" t="s">
        <v>30</v>
      </c>
      <c r="D1" s="17" t="s">
        <v>83</v>
      </c>
      <c r="E1" s="17" t="s">
        <v>87</v>
      </c>
      <c r="F1" s="17" t="s">
        <v>91</v>
      </c>
    </row>
    <row r="2" spans="1:6" ht="16.5" customHeight="1" x14ac:dyDescent="0.35">
      <c r="A2" s="14">
        <v>2</v>
      </c>
      <c r="B2" s="47" t="s">
        <v>31</v>
      </c>
      <c r="C2" s="48"/>
      <c r="D2" s="49">
        <f>SUM(D3:D14)</f>
        <v>20080900</v>
      </c>
      <c r="E2" s="49">
        <f>SUM(E3:E14)</f>
        <v>20080900</v>
      </c>
      <c r="F2" s="49">
        <f>E2-D2</f>
        <v>0</v>
      </c>
    </row>
    <row r="3" spans="1:6" ht="17.149999999999999" customHeight="1" x14ac:dyDescent="0.25">
      <c r="A3" s="14">
        <v>3</v>
      </c>
      <c r="B3" s="15"/>
      <c r="C3" s="64" t="s">
        <v>70</v>
      </c>
      <c r="D3" s="71">
        <v>11243000</v>
      </c>
      <c r="E3" s="71">
        <v>11243000</v>
      </c>
      <c r="F3" s="71">
        <f t="shared" ref="F3:F52" si="0">E3-D3</f>
        <v>0</v>
      </c>
    </row>
    <row r="4" spans="1:6" ht="17.149999999999999" customHeight="1" x14ac:dyDescent="0.25">
      <c r="A4" s="14">
        <v>4</v>
      </c>
      <c r="B4" s="15"/>
      <c r="C4" s="64" t="s">
        <v>71</v>
      </c>
      <c r="D4" s="71">
        <v>2433000</v>
      </c>
      <c r="E4" s="71">
        <v>2433000</v>
      </c>
      <c r="F4" s="71">
        <f t="shared" si="0"/>
        <v>0</v>
      </c>
    </row>
    <row r="5" spans="1:6" ht="17.149999999999999" customHeight="1" x14ac:dyDescent="0.25">
      <c r="A5" s="14">
        <v>5</v>
      </c>
      <c r="B5" s="15"/>
      <c r="C5" s="64" t="s">
        <v>75</v>
      </c>
      <c r="D5" s="60">
        <v>25000</v>
      </c>
      <c r="E5" s="60">
        <v>25000</v>
      </c>
      <c r="F5" s="60">
        <f t="shared" si="0"/>
        <v>0</v>
      </c>
    </row>
    <row r="6" spans="1:6" ht="17.149999999999999" customHeight="1" x14ac:dyDescent="0.2">
      <c r="A6" s="14">
        <v>6</v>
      </c>
      <c r="B6" s="18"/>
      <c r="C6" s="64" t="s">
        <v>32</v>
      </c>
      <c r="D6" s="60">
        <v>500000</v>
      </c>
      <c r="E6" s="60">
        <v>500000</v>
      </c>
      <c r="F6" s="60">
        <f t="shared" si="0"/>
        <v>0</v>
      </c>
    </row>
    <row r="7" spans="1:6" ht="17.149999999999999" customHeight="1" x14ac:dyDescent="0.2">
      <c r="A7" s="14">
        <v>7</v>
      </c>
      <c r="B7" s="18"/>
      <c r="C7" s="64" t="s">
        <v>33</v>
      </c>
      <c r="D7" s="60">
        <v>58000</v>
      </c>
      <c r="E7" s="60">
        <v>58000</v>
      </c>
      <c r="F7" s="60">
        <f t="shared" si="0"/>
        <v>0</v>
      </c>
    </row>
    <row r="8" spans="1:6" ht="17.149999999999999" customHeight="1" x14ac:dyDescent="0.2">
      <c r="A8" s="14">
        <v>8</v>
      </c>
      <c r="B8" s="50"/>
      <c r="C8" s="65" t="s">
        <v>34</v>
      </c>
      <c r="D8" s="54">
        <v>10000</v>
      </c>
      <c r="E8" s="54">
        <v>10000</v>
      </c>
      <c r="F8" s="54">
        <f t="shared" si="0"/>
        <v>0</v>
      </c>
    </row>
    <row r="9" spans="1:6" ht="17.149999999999999" customHeight="1" x14ac:dyDescent="0.2">
      <c r="A9" s="14">
        <v>9</v>
      </c>
      <c r="B9" s="18"/>
      <c r="C9" s="64" t="s">
        <v>35</v>
      </c>
      <c r="D9" s="53">
        <v>50000</v>
      </c>
      <c r="E9" s="53">
        <v>50000</v>
      </c>
      <c r="F9" s="53">
        <f t="shared" si="0"/>
        <v>0</v>
      </c>
    </row>
    <row r="10" spans="1:6" ht="17.149999999999999" customHeight="1" x14ac:dyDescent="0.2">
      <c r="A10" s="14">
        <v>10</v>
      </c>
      <c r="B10" s="18"/>
      <c r="C10" s="64" t="s">
        <v>36</v>
      </c>
      <c r="D10" s="53">
        <v>3000000</v>
      </c>
      <c r="E10" s="53">
        <v>3000000</v>
      </c>
      <c r="F10" s="53">
        <f t="shared" si="0"/>
        <v>0</v>
      </c>
    </row>
    <row r="11" spans="1:6" ht="17.149999999999999" customHeight="1" x14ac:dyDescent="0.2">
      <c r="A11" s="14">
        <v>11</v>
      </c>
      <c r="B11" s="18"/>
      <c r="C11" s="64" t="s">
        <v>37</v>
      </c>
      <c r="D11" s="53">
        <v>300000</v>
      </c>
      <c r="E11" s="53">
        <v>300000</v>
      </c>
      <c r="F11" s="53">
        <f t="shared" si="0"/>
        <v>0</v>
      </c>
    </row>
    <row r="12" spans="1:6" ht="17.149999999999999" customHeight="1" x14ac:dyDescent="0.2">
      <c r="A12" s="14">
        <v>12</v>
      </c>
      <c r="B12" s="18"/>
      <c r="C12" s="64" t="s">
        <v>80</v>
      </c>
      <c r="D12" s="53">
        <v>1750000</v>
      </c>
      <c r="E12" s="53">
        <v>1750000</v>
      </c>
      <c r="F12" s="53">
        <f t="shared" si="0"/>
        <v>0</v>
      </c>
    </row>
    <row r="13" spans="1:6" ht="17.149999999999999" customHeight="1" x14ac:dyDescent="0.2">
      <c r="A13" s="14">
        <v>13</v>
      </c>
      <c r="B13" s="18"/>
      <c r="C13" s="64" t="s">
        <v>38</v>
      </c>
      <c r="D13" s="53">
        <v>61900</v>
      </c>
      <c r="E13" s="53">
        <v>61900</v>
      </c>
      <c r="F13" s="53">
        <f t="shared" si="0"/>
        <v>0</v>
      </c>
    </row>
    <row r="14" spans="1:6" ht="17.149999999999999" customHeight="1" x14ac:dyDescent="0.2">
      <c r="A14" s="14">
        <v>14</v>
      </c>
      <c r="B14" s="18"/>
      <c r="C14" s="64" t="s">
        <v>85</v>
      </c>
      <c r="D14" s="53">
        <v>650000</v>
      </c>
      <c r="E14" s="53">
        <v>650000</v>
      </c>
      <c r="F14" s="53">
        <f t="shared" si="0"/>
        <v>0</v>
      </c>
    </row>
    <row r="15" spans="1:6" ht="16.5" customHeight="1" x14ac:dyDescent="0.35">
      <c r="A15" s="14">
        <v>15</v>
      </c>
      <c r="B15" s="51" t="s">
        <v>39</v>
      </c>
      <c r="C15" s="61"/>
      <c r="D15" s="62">
        <f>+D16+D28</f>
        <v>22168000</v>
      </c>
      <c r="E15" s="62">
        <f>+E16+E28</f>
        <v>22168000</v>
      </c>
      <c r="F15" s="62">
        <f t="shared" si="0"/>
        <v>0</v>
      </c>
    </row>
    <row r="16" spans="1:6" ht="19.55" customHeight="1" x14ac:dyDescent="0.35">
      <c r="A16" s="14">
        <v>16</v>
      </c>
      <c r="B16" s="19"/>
      <c r="C16" s="20" t="s">
        <v>40</v>
      </c>
      <c r="D16" s="63">
        <f>SUM(D17:D27)-SUM(D20:D22)</f>
        <v>21468000</v>
      </c>
      <c r="E16" s="63">
        <f>SUM(E17:E27)-SUM(E20:E22)</f>
        <v>21468000</v>
      </c>
      <c r="F16" s="63">
        <f t="shared" si="0"/>
        <v>0</v>
      </c>
    </row>
    <row r="17" spans="1:6" ht="16.5" customHeight="1" x14ac:dyDescent="0.35">
      <c r="A17" s="14">
        <v>17</v>
      </c>
      <c r="B17" s="19"/>
      <c r="C17" s="64" t="s">
        <v>81</v>
      </c>
      <c r="D17" s="68">
        <v>5268000</v>
      </c>
      <c r="E17" s="68">
        <v>5268000</v>
      </c>
      <c r="F17" s="68">
        <f t="shared" si="0"/>
        <v>0</v>
      </c>
    </row>
    <row r="18" spans="1:6" ht="16.5" customHeight="1" x14ac:dyDescent="0.35">
      <c r="A18" s="14">
        <v>18</v>
      </c>
      <c r="B18" s="19"/>
      <c r="C18" s="64" t="s">
        <v>74</v>
      </c>
      <c r="D18" s="68">
        <v>2500000</v>
      </c>
      <c r="E18" s="68">
        <v>2500000</v>
      </c>
      <c r="F18" s="68">
        <f t="shared" si="0"/>
        <v>0</v>
      </c>
    </row>
    <row r="19" spans="1:6" ht="17.149999999999999" customHeight="1" x14ac:dyDescent="0.3">
      <c r="A19" s="14">
        <v>19</v>
      </c>
      <c r="B19" s="52"/>
      <c r="C19" s="65" t="s">
        <v>41</v>
      </c>
      <c r="D19" s="56">
        <f>SUM(D20:D22)</f>
        <v>3700000</v>
      </c>
      <c r="E19" s="56">
        <f>SUM(E20:E22)</f>
        <v>3700000</v>
      </c>
      <c r="F19" s="56">
        <f t="shared" si="0"/>
        <v>0</v>
      </c>
    </row>
    <row r="20" spans="1:6" ht="17.149999999999999" customHeight="1" x14ac:dyDescent="0.3">
      <c r="A20" s="14">
        <v>20</v>
      </c>
      <c r="B20" s="20"/>
      <c r="C20" s="21" t="s">
        <v>42</v>
      </c>
      <c r="D20" s="57">
        <v>2100000</v>
      </c>
      <c r="E20" s="57">
        <v>2100000</v>
      </c>
      <c r="F20" s="57">
        <f t="shared" si="0"/>
        <v>0</v>
      </c>
    </row>
    <row r="21" spans="1:6" ht="17.149999999999999" customHeight="1" x14ac:dyDescent="0.3">
      <c r="A21" s="14">
        <v>21</v>
      </c>
      <c r="B21" s="20"/>
      <c r="C21" s="21" t="s">
        <v>72</v>
      </c>
      <c r="D21" s="67">
        <v>900000</v>
      </c>
      <c r="E21" s="67">
        <v>900000</v>
      </c>
      <c r="F21" s="67">
        <f t="shared" si="0"/>
        <v>0</v>
      </c>
    </row>
    <row r="22" spans="1:6" ht="17.149999999999999" customHeight="1" x14ac:dyDescent="0.3">
      <c r="A22" s="14">
        <v>22</v>
      </c>
      <c r="B22" s="20"/>
      <c r="C22" s="21" t="s">
        <v>78</v>
      </c>
      <c r="D22" s="69">
        <v>700000</v>
      </c>
      <c r="E22" s="69">
        <v>700000</v>
      </c>
      <c r="F22" s="69">
        <f t="shared" si="0"/>
        <v>0</v>
      </c>
    </row>
    <row r="23" spans="1:6" ht="17.149999999999999" customHeight="1" x14ac:dyDescent="0.3">
      <c r="A23" s="14">
        <v>23</v>
      </c>
      <c r="B23" s="20"/>
      <c r="C23" s="64" t="s">
        <v>76</v>
      </c>
      <c r="D23" s="55">
        <v>5000000</v>
      </c>
      <c r="E23" s="55">
        <v>5000000</v>
      </c>
      <c r="F23" s="55">
        <f t="shared" si="0"/>
        <v>0</v>
      </c>
    </row>
    <row r="24" spans="1:6" ht="17.149999999999999" customHeight="1" x14ac:dyDescent="0.3">
      <c r="A24" s="14">
        <v>24</v>
      </c>
      <c r="B24" s="20"/>
      <c r="C24" s="64" t="s">
        <v>43</v>
      </c>
      <c r="D24" s="55">
        <v>300000</v>
      </c>
      <c r="E24" s="55">
        <v>300000</v>
      </c>
      <c r="F24" s="55">
        <f t="shared" si="0"/>
        <v>0</v>
      </c>
    </row>
    <row r="25" spans="1:6" ht="17.149999999999999" customHeight="1" x14ac:dyDescent="0.3">
      <c r="A25" s="14">
        <v>25</v>
      </c>
      <c r="B25" s="20"/>
      <c r="C25" s="64" t="s">
        <v>44</v>
      </c>
      <c r="D25" s="55">
        <v>3400000</v>
      </c>
      <c r="E25" s="55">
        <v>3400000</v>
      </c>
      <c r="F25" s="55">
        <f t="shared" si="0"/>
        <v>0</v>
      </c>
    </row>
    <row r="26" spans="1:6" ht="17.149999999999999" customHeight="1" x14ac:dyDescent="0.3">
      <c r="A26" s="14">
        <v>26</v>
      </c>
      <c r="B26" s="20"/>
      <c r="C26" s="64" t="s">
        <v>45</v>
      </c>
      <c r="D26" s="55">
        <v>500000</v>
      </c>
      <c r="E26" s="55">
        <v>500000</v>
      </c>
      <c r="F26" s="55">
        <f t="shared" si="0"/>
        <v>0</v>
      </c>
    </row>
    <row r="27" spans="1:6" ht="17.149999999999999" customHeight="1" x14ac:dyDescent="0.3">
      <c r="A27" s="14">
        <v>27</v>
      </c>
      <c r="B27" s="20"/>
      <c r="C27" s="64" t="s">
        <v>73</v>
      </c>
      <c r="D27" s="70">
        <v>800000</v>
      </c>
      <c r="E27" s="70">
        <v>800000</v>
      </c>
      <c r="F27" s="70">
        <f t="shared" si="0"/>
        <v>0</v>
      </c>
    </row>
    <row r="28" spans="1:6" ht="17.149999999999999" customHeight="1" x14ac:dyDescent="0.3">
      <c r="A28" s="14">
        <v>28</v>
      </c>
      <c r="B28" s="20"/>
      <c r="C28" s="20" t="s">
        <v>46</v>
      </c>
      <c r="D28" s="58">
        <f>SUM(D29)</f>
        <v>700000</v>
      </c>
      <c r="E28" s="58">
        <f>SUM(E29)</f>
        <v>700000</v>
      </c>
      <c r="F28" s="58">
        <f t="shared" si="0"/>
        <v>0</v>
      </c>
    </row>
    <row r="29" spans="1:6" ht="17.149999999999999" customHeight="1" x14ac:dyDescent="0.3">
      <c r="A29" s="14">
        <v>29</v>
      </c>
      <c r="B29" s="20"/>
      <c r="C29" s="64" t="s">
        <v>79</v>
      </c>
      <c r="D29" s="59">
        <v>700000</v>
      </c>
      <c r="E29" s="59">
        <v>700000</v>
      </c>
      <c r="F29" s="59">
        <f t="shared" si="0"/>
        <v>0</v>
      </c>
    </row>
    <row r="30" spans="1:6" ht="21.1" customHeight="1" x14ac:dyDescent="0.3">
      <c r="A30" s="14">
        <v>30</v>
      </c>
      <c r="B30" s="34" t="s">
        <v>47</v>
      </c>
      <c r="C30" s="41"/>
      <c r="D30" s="29">
        <f>SUM(D31,D33)</f>
        <v>5100000</v>
      </c>
      <c r="E30" s="29">
        <f>SUM(E31,E33)</f>
        <v>5100000</v>
      </c>
      <c r="F30" s="29">
        <f t="shared" si="0"/>
        <v>0</v>
      </c>
    </row>
    <row r="31" spans="1:6" ht="19.55" customHeight="1" x14ac:dyDescent="0.25">
      <c r="A31" s="14">
        <v>31</v>
      </c>
      <c r="B31" s="35"/>
      <c r="C31" s="36" t="s">
        <v>48</v>
      </c>
      <c r="D31" s="29">
        <f>SUM(D32:D32)</f>
        <v>4500000</v>
      </c>
      <c r="E31" s="29">
        <f>SUM(E32:E32)</f>
        <v>4500000</v>
      </c>
      <c r="F31" s="29">
        <f t="shared" si="0"/>
        <v>0</v>
      </c>
    </row>
    <row r="32" spans="1:6" ht="17.149999999999999" customHeight="1" x14ac:dyDescent="0.2">
      <c r="A32" s="14">
        <v>32</v>
      </c>
      <c r="B32" s="37"/>
      <c r="C32" s="38" t="s">
        <v>49</v>
      </c>
      <c r="D32" s="30">
        <v>4500000</v>
      </c>
      <c r="E32" s="30">
        <v>4500000</v>
      </c>
      <c r="F32" s="30">
        <f t="shared" si="0"/>
        <v>0</v>
      </c>
    </row>
    <row r="33" spans="1:6" ht="19.55" customHeight="1" x14ac:dyDescent="0.25">
      <c r="A33" s="14">
        <v>33</v>
      </c>
      <c r="B33" s="39"/>
      <c r="C33" s="40" t="s">
        <v>50</v>
      </c>
      <c r="D33" s="31">
        <f>SUM(D34:D34)</f>
        <v>600000</v>
      </c>
      <c r="E33" s="31">
        <f>SUM(E34:E34)</f>
        <v>600000</v>
      </c>
      <c r="F33" s="31">
        <f t="shared" si="0"/>
        <v>0</v>
      </c>
    </row>
    <row r="34" spans="1:6" ht="17.149999999999999" customHeight="1" x14ac:dyDescent="0.2">
      <c r="A34" s="14">
        <v>34</v>
      </c>
      <c r="B34" s="37"/>
      <c r="C34" s="38" t="s">
        <v>51</v>
      </c>
      <c r="D34" s="30">
        <v>600000</v>
      </c>
      <c r="E34" s="30">
        <v>600000</v>
      </c>
      <c r="F34" s="30">
        <f t="shared" si="0"/>
        <v>0</v>
      </c>
    </row>
    <row r="35" spans="1:6" ht="21.1" customHeight="1" x14ac:dyDescent="0.35">
      <c r="A35" s="14">
        <v>35</v>
      </c>
      <c r="B35" s="22" t="s">
        <v>52</v>
      </c>
      <c r="C35" s="4"/>
      <c r="D35" s="32">
        <f>SUM(D36:D36)</f>
        <v>50000</v>
      </c>
      <c r="E35" s="32">
        <f>SUM(E36:E36)</f>
        <v>50000</v>
      </c>
      <c r="F35" s="32">
        <f t="shared" si="0"/>
        <v>0</v>
      </c>
    </row>
    <row r="36" spans="1:6" ht="17.149999999999999" customHeight="1" x14ac:dyDescent="0.25">
      <c r="A36" s="14">
        <v>36</v>
      </c>
      <c r="B36" s="23"/>
      <c r="C36" s="66" t="s">
        <v>53</v>
      </c>
      <c r="D36" s="33">
        <v>50000</v>
      </c>
      <c r="E36" s="33">
        <v>50000</v>
      </c>
      <c r="F36" s="33">
        <f t="shared" si="0"/>
        <v>0</v>
      </c>
    </row>
    <row r="37" spans="1:6" ht="21.1" customHeight="1" x14ac:dyDescent="0.35">
      <c r="A37" s="73">
        <v>37</v>
      </c>
      <c r="B37" s="2" t="s">
        <v>54</v>
      </c>
      <c r="C37" s="23"/>
      <c r="D37" s="32">
        <f>SUM(D38:D42)</f>
        <v>197000</v>
      </c>
      <c r="E37" s="32">
        <f>SUM(E38:E42)</f>
        <v>197000</v>
      </c>
      <c r="F37" s="32">
        <f t="shared" si="0"/>
        <v>0</v>
      </c>
    </row>
    <row r="38" spans="1:6" ht="17.149999999999999" customHeight="1" x14ac:dyDescent="0.25">
      <c r="A38" s="14">
        <v>38</v>
      </c>
      <c r="B38" s="24"/>
      <c r="C38" s="25" t="s">
        <v>55</v>
      </c>
      <c r="D38" s="30">
        <v>50000</v>
      </c>
      <c r="E38" s="30">
        <v>50000</v>
      </c>
      <c r="F38" s="30">
        <f t="shared" si="0"/>
        <v>0</v>
      </c>
    </row>
    <row r="39" spans="1:6" ht="17.149999999999999" customHeight="1" x14ac:dyDescent="0.25">
      <c r="A39" s="14">
        <v>39</v>
      </c>
      <c r="B39" s="24"/>
      <c r="C39" s="25" t="s">
        <v>56</v>
      </c>
      <c r="D39" s="30">
        <v>7000</v>
      </c>
      <c r="E39" s="30">
        <v>7000</v>
      </c>
      <c r="F39" s="30">
        <f t="shared" si="0"/>
        <v>0</v>
      </c>
    </row>
    <row r="40" spans="1:6" ht="17.149999999999999" customHeight="1" x14ac:dyDescent="0.25">
      <c r="A40" s="14">
        <v>40</v>
      </c>
      <c r="B40" s="24"/>
      <c r="C40" s="64" t="s">
        <v>57</v>
      </c>
      <c r="D40" s="30">
        <v>90000</v>
      </c>
      <c r="E40" s="30">
        <v>90000</v>
      </c>
      <c r="F40" s="30">
        <f t="shared" si="0"/>
        <v>0</v>
      </c>
    </row>
    <row r="41" spans="1:6" ht="17.149999999999999" customHeight="1" x14ac:dyDescent="0.25">
      <c r="A41" s="14">
        <v>41</v>
      </c>
      <c r="B41" s="24"/>
      <c r="C41" s="25" t="s">
        <v>58</v>
      </c>
      <c r="D41" s="30">
        <v>50000</v>
      </c>
      <c r="E41" s="30">
        <v>50000</v>
      </c>
      <c r="F41" s="30">
        <f t="shared" si="0"/>
        <v>0</v>
      </c>
    </row>
    <row r="42" spans="1:6" ht="17.149999999999999" customHeight="1" x14ac:dyDescent="0.25">
      <c r="A42" s="14">
        <v>42</v>
      </c>
      <c r="B42" s="24"/>
      <c r="C42" s="25" t="s">
        <v>59</v>
      </c>
      <c r="D42" s="30">
        <v>0</v>
      </c>
      <c r="E42" s="30">
        <v>0</v>
      </c>
      <c r="F42" s="30">
        <f t="shared" si="0"/>
        <v>0</v>
      </c>
    </row>
    <row r="43" spans="1:6" ht="17.149999999999999" customHeight="1" x14ac:dyDescent="0.35">
      <c r="B43" s="2" t="s">
        <v>93</v>
      </c>
      <c r="C43" s="23"/>
      <c r="D43" s="32">
        <v>0</v>
      </c>
      <c r="E43" s="32">
        <f>SUM(E44:E45)</f>
        <v>11559300</v>
      </c>
      <c r="F43" s="32">
        <f t="shared" si="0"/>
        <v>11559300</v>
      </c>
    </row>
    <row r="44" spans="1:6" ht="17.149999999999999" customHeight="1" x14ac:dyDescent="0.35">
      <c r="A44" s="14">
        <v>44</v>
      </c>
      <c r="B44" s="2"/>
      <c r="C44" s="25" t="s">
        <v>6</v>
      </c>
      <c r="D44" s="6"/>
      <c r="E44" s="30">
        <v>10937300</v>
      </c>
      <c r="F44" s="30">
        <f t="shared" si="0"/>
        <v>10937300</v>
      </c>
    </row>
    <row r="45" spans="1:6" ht="17.149999999999999" customHeight="1" x14ac:dyDescent="0.25">
      <c r="A45" s="14">
        <v>45</v>
      </c>
      <c r="B45" s="24"/>
      <c r="C45" s="25" t="s">
        <v>86</v>
      </c>
      <c r="D45" s="30">
        <v>0</v>
      </c>
      <c r="E45" s="30">
        <v>622000</v>
      </c>
      <c r="F45" s="30">
        <f t="shared" si="0"/>
        <v>622000</v>
      </c>
    </row>
    <row r="46" spans="1:6" ht="21.1" customHeight="1" x14ac:dyDescent="0.35">
      <c r="B46" s="2" t="s">
        <v>60</v>
      </c>
      <c r="C46" s="23"/>
      <c r="D46" s="32">
        <f>SUM(D47:D51)</f>
        <v>910000</v>
      </c>
      <c r="E46" s="32">
        <f>SUM(E47:E51)</f>
        <v>910000</v>
      </c>
      <c r="F46" s="32">
        <f t="shared" si="0"/>
        <v>0</v>
      </c>
    </row>
    <row r="47" spans="1:6" ht="17.149999999999999" customHeight="1" x14ac:dyDescent="0.2">
      <c r="A47" s="14">
        <v>47</v>
      </c>
      <c r="B47" s="25"/>
      <c r="C47" s="64" t="s">
        <v>61</v>
      </c>
      <c r="D47" s="30">
        <v>70000</v>
      </c>
      <c r="E47" s="30">
        <v>70000</v>
      </c>
      <c r="F47" s="30">
        <f t="shared" si="0"/>
        <v>0</v>
      </c>
    </row>
    <row r="48" spans="1:6" ht="17.149999999999999" customHeight="1" x14ac:dyDescent="0.2">
      <c r="A48" s="14">
        <v>48</v>
      </c>
      <c r="B48" s="25"/>
      <c r="C48" s="64" t="s">
        <v>62</v>
      </c>
      <c r="D48" s="30">
        <v>70000</v>
      </c>
      <c r="E48" s="30">
        <v>70000</v>
      </c>
      <c r="F48" s="30">
        <f t="shared" si="0"/>
        <v>0</v>
      </c>
    </row>
    <row r="49" spans="1:6" ht="17.149999999999999" customHeight="1" x14ac:dyDescent="0.2">
      <c r="A49" s="14">
        <v>49</v>
      </c>
      <c r="B49" s="25"/>
      <c r="C49" s="64" t="s">
        <v>63</v>
      </c>
      <c r="D49" s="30">
        <v>30000</v>
      </c>
      <c r="E49" s="30">
        <v>30000</v>
      </c>
      <c r="F49" s="30">
        <f t="shared" si="0"/>
        <v>0</v>
      </c>
    </row>
    <row r="50" spans="1:6" ht="17.149999999999999" customHeight="1" x14ac:dyDescent="0.2">
      <c r="A50" s="14">
        <v>50</v>
      </c>
      <c r="B50" s="25"/>
      <c r="C50" s="64" t="s">
        <v>64</v>
      </c>
      <c r="D50" s="30">
        <v>690000</v>
      </c>
      <c r="E50" s="30">
        <v>690000</v>
      </c>
      <c r="F50" s="30">
        <f t="shared" si="0"/>
        <v>0</v>
      </c>
    </row>
    <row r="51" spans="1:6" ht="17.149999999999999" customHeight="1" x14ac:dyDescent="0.2">
      <c r="A51" s="14">
        <v>51</v>
      </c>
      <c r="B51" s="25"/>
      <c r="C51" s="64" t="s">
        <v>65</v>
      </c>
      <c r="D51" s="30">
        <v>50000</v>
      </c>
      <c r="E51" s="30">
        <v>50000</v>
      </c>
      <c r="F51" s="30">
        <f t="shared" si="0"/>
        <v>0</v>
      </c>
    </row>
    <row r="52" spans="1:6" ht="21.1" customHeight="1" x14ac:dyDescent="0.4">
      <c r="A52" s="14">
        <v>52</v>
      </c>
      <c r="B52" s="26" t="s">
        <v>66</v>
      </c>
      <c r="C52" s="27"/>
      <c r="D52" s="72">
        <f>SUM(D46,D37,D35,D30,D15,D2)</f>
        <v>48505900</v>
      </c>
      <c r="E52" s="72">
        <f>SUM(E46,E37,E35,E30,E15,E2+E43)</f>
        <v>60065200</v>
      </c>
      <c r="F52" s="72">
        <f t="shared" si="0"/>
        <v>11559300</v>
      </c>
    </row>
  </sheetData>
  <sheetProtection selectLockedCells="1" selectUnlockedCells="1"/>
  <printOptions horizontalCentered="1" gridLines="1"/>
  <pageMargins left="0" right="0" top="0.39370078740157483" bottom="0.19685039370078741" header="0.51181102362204722" footer="0.51181102362204722"/>
  <pageSetup paperSize="9" scale="60" firstPageNumber="0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9" sqref="D9"/>
    </sheetView>
  </sheetViews>
  <sheetFormatPr defaultRowHeight="12.9" x14ac:dyDescent="0.2"/>
  <cols>
    <col min="3" max="3" width="22.125" customWidth="1"/>
    <col min="4" max="4" width="31.25" customWidth="1"/>
  </cols>
  <sheetData>
    <row r="1" spans="1:4" ht="35.35" customHeight="1" x14ac:dyDescent="0.2">
      <c r="A1" s="28"/>
      <c r="B1" s="28"/>
      <c r="C1" s="28"/>
      <c r="D1" s="28"/>
    </row>
  </sheetData>
  <sheetProtection selectLockedCells="1" selectUnlockedCells="1"/>
  <printOptions horizontalCentered="1"/>
  <pageMargins left="0.19652777777777777" right="0.19652777777777777" top="0.98402777777777772" bottom="0.98402777777777772" header="0.51180555555555551" footer="0.51180555555555551"/>
  <pageSetup paperSize="9" scale="11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Zdroje</vt:lpstr>
      <vt:lpstr>Výdaje</vt:lpstr>
      <vt:lpstr>1</vt:lpstr>
      <vt:lpstr>Výdaje!Názvy_tisku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Visek</dc:creator>
  <cp:lastModifiedBy>Matuchová Hana</cp:lastModifiedBy>
  <cp:lastPrinted>2021-05-20T10:44:56Z</cp:lastPrinted>
  <dcterms:created xsi:type="dcterms:W3CDTF">2019-11-21T08:57:11Z</dcterms:created>
  <dcterms:modified xsi:type="dcterms:W3CDTF">2021-06-10T13:16:18Z</dcterms:modified>
</cp:coreProperties>
</file>