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pracovní-data\EPC\EPC-Dokumenty\23-42\PDF-PDPS\"/>
    </mc:Choice>
  </mc:AlternateContent>
  <xr:revisionPtr revIDLastSave="0" documentId="8_{A6FA9BCE-33E2-4B7D-AAB4-3178BCCC374B}" xr6:coauthVersionLast="47" xr6:coauthVersionMax="47" xr10:uidLastSave="{00000000-0000-0000-0000-000000000000}"/>
  <bookViews>
    <workbookView xWindow="1170" yWindow="1170" windowWidth="28800" windowHeight="15345" xr2:uid="{4CCC63B5-0238-4A45-B0D7-D023F942A7D5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B31" i="3"/>
  <c r="C30" i="3"/>
  <c r="B30" i="3"/>
  <c r="C29" i="3"/>
  <c r="B29" i="3"/>
  <c r="C27" i="3"/>
  <c r="C26" i="3"/>
  <c r="B26" i="3"/>
  <c r="C25" i="3"/>
  <c r="B25" i="3"/>
  <c r="C24" i="3"/>
  <c r="C22" i="3"/>
  <c r="C21" i="3"/>
  <c r="C20" i="3"/>
  <c r="C19" i="3"/>
  <c r="C16" i="3"/>
  <c r="C15" i="3"/>
  <c r="C14" i="3"/>
  <c r="C13" i="3"/>
  <c r="C12" i="3"/>
  <c r="B12" i="3"/>
  <c r="C11" i="3"/>
  <c r="C10" i="3"/>
  <c r="C9" i="3"/>
  <c r="C8" i="3"/>
  <c r="C7" i="3"/>
  <c r="B7" i="3"/>
  <c r="C6" i="3"/>
  <c r="C5" i="3"/>
  <c r="C4" i="3"/>
  <c r="B4" i="3"/>
  <c r="B3" i="3"/>
  <c r="M2" i="2"/>
  <c r="M1" i="2"/>
  <c r="J147" i="2"/>
  <c r="I147" i="2"/>
  <c r="J146" i="2"/>
  <c r="H146" i="2"/>
  <c r="F146" i="2"/>
  <c r="J145" i="2"/>
  <c r="I145" i="2"/>
  <c r="H145" i="2"/>
  <c r="F145" i="2"/>
  <c r="J143" i="2"/>
  <c r="I143" i="2"/>
  <c r="H143" i="2"/>
  <c r="F143" i="2"/>
  <c r="J142" i="2"/>
  <c r="I142" i="2"/>
  <c r="H142" i="2"/>
  <c r="F142" i="2"/>
  <c r="J140" i="2"/>
  <c r="I140" i="2"/>
  <c r="H140" i="2"/>
  <c r="F140" i="2"/>
  <c r="J139" i="2"/>
  <c r="I139" i="2"/>
  <c r="H139" i="2"/>
  <c r="F139" i="2"/>
  <c r="J138" i="2"/>
  <c r="I138" i="2"/>
  <c r="H138" i="2"/>
  <c r="F138" i="2"/>
  <c r="J136" i="2"/>
  <c r="I136" i="2"/>
  <c r="H136" i="2"/>
  <c r="F136" i="2"/>
  <c r="J135" i="2"/>
  <c r="I135" i="2"/>
  <c r="H135" i="2"/>
  <c r="F135" i="2"/>
  <c r="J133" i="2"/>
  <c r="I133" i="2"/>
  <c r="H133" i="2"/>
  <c r="F133" i="2"/>
  <c r="J131" i="2"/>
  <c r="I131" i="2"/>
  <c r="H131" i="2"/>
  <c r="F131" i="2"/>
  <c r="J130" i="2"/>
  <c r="I130" i="2"/>
  <c r="H130" i="2"/>
  <c r="F130" i="2"/>
  <c r="J129" i="2"/>
  <c r="I129" i="2"/>
  <c r="H129" i="2"/>
  <c r="F129" i="2"/>
  <c r="J127" i="2"/>
  <c r="I127" i="2"/>
  <c r="H127" i="2"/>
  <c r="F127" i="2"/>
  <c r="J125" i="2"/>
  <c r="I125" i="2"/>
  <c r="H125" i="2"/>
  <c r="F125" i="2"/>
  <c r="J123" i="2"/>
  <c r="I123" i="2"/>
  <c r="H123" i="2"/>
  <c r="F123" i="2"/>
  <c r="J121" i="2"/>
  <c r="I121" i="2"/>
  <c r="H121" i="2"/>
  <c r="F121" i="2"/>
  <c r="J119" i="2"/>
  <c r="I119" i="2"/>
  <c r="H119" i="2"/>
  <c r="F119" i="2"/>
  <c r="J117" i="2"/>
  <c r="I117" i="2"/>
  <c r="H117" i="2"/>
  <c r="F117" i="2"/>
  <c r="J116" i="2"/>
  <c r="I116" i="2"/>
  <c r="H116" i="2"/>
  <c r="F116" i="2"/>
  <c r="J114" i="2"/>
  <c r="I114" i="2"/>
  <c r="H114" i="2"/>
  <c r="F114" i="2"/>
  <c r="J111" i="2"/>
  <c r="I111" i="2"/>
  <c r="H111" i="2"/>
  <c r="F111" i="2"/>
  <c r="J110" i="2"/>
  <c r="I110" i="2"/>
  <c r="H110" i="2"/>
  <c r="F110" i="2"/>
  <c r="J108" i="2"/>
  <c r="I108" i="2"/>
  <c r="H108" i="2"/>
  <c r="F108" i="2"/>
  <c r="J105" i="2"/>
  <c r="I105" i="2"/>
  <c r="H105" i="2"/>
  <c r="F105" i="2"/>
  <c r="J102" i="2"/>
  <c r="I102" i="2"/>
  <c r="H102" i="2"/>
  <c r="F102" i="2"/>
  <c r="J100" i="2"/>
  <c r="I100" i="2"/>
  <c r="H100" i="2"/>
  <c r="F100" i="2"/>
  <c r="J98" i="2"/>
  <c r="I98" i="2"/>
  <c r="H98" i="2"/>
  <c r="F98" i="2"/>
  <c r="J97" i="2"/>
  <c r="I97" i="2"/>
  <c r="H97" i="2"/>
  <c r="F97" i="2"/>
  <c r="J95" i="2"/>
  <c r="I95" i="2"/>
  <c r="H95" i="2"/>
  <c r="F95" i="2"/>
  <c r="J93" i="2"/>
  <c r="I93" i="2"/>
  <c r="H93" i="2"/>
  <c r="F93" i="2"/>
  <c r="J91" i="2"/>
  <c r="I91" i="2"/>
  <c r="H91" i="2"/>
  <c r="F91" i="2"/>
  <c r="H88" i="2"/>
  <c r="F88" i="2"/>
  <c r="J87" i="2"/>
  <c r="J88" i="2" s="1"/>
  <c r="I87" i="2"/>
  <c r="F87" i="2"/>
  <c r="J86" i="2"/>
  <c r="I86" i="2"/>
  <c r="J85" i="2"/>
  <c r="I85" i="2"/>
  <c r="H85" i="2"/>
  <c r="F85" i="2"/>
  <c r="J83" i="2"/>
  <c r="I83" i="2"/>
  <c r="H83" i="2"/>
  <c r="F83" i="2"/>
  <c r="J81" i="2"/>
  <c r="I81" i="2"/>
  <c r="H81" i="2"/>
  <c r="F81" i="2"/>
  <c r="J80" i="2"/>
  <c r="I80" i="2"/>
  <c r="H80" i="2"/>
  <c r="F80" i="2"/>
  <c r="J77" i="2"/>
  <c r="I77" i="2"/>
  <c r="H77" i="2"/>
  <c r="F77" i="2"/>
  <c r="J75" i="2"/>
  <c r="I75" i="2"/>
  <c r="H75" i="2"/>
  <c r="F75" i="2"/>
  <c r="J74" i="2"/>
  <c r="I74" i="2"/>
  <c r="H74" i="2"/>
  <c r="F74" i="2"/>
  <c r="J73" i="2"/>
  <c r="I73" i="2"/>
  <c r="H73" i="2"/>
  <c r="F73" i="2"/>
  <c r="J72" i="2"/>
  <c r="I72" i="2"/>
  <c r="H72" i="2"/>
  <c r="F72" i="2"/>
  <c r="J71" i="2"/>
  <c r="I71" i="2"/>
  <c r="H71" i="2"/>
  <c r="F71" i="2"/>
  <c r="J69" i="2"/>
  <c r="I69" i="2"/>
  <c r="H69" i="2"/>
  <c r="F69" i="2"/>
  <c r="J67" i="2"/>
  <c r="I67" i="2"/>
  <c r="H67" i="2"/>
  <c r="F67" i="2"/>
  <c r="J66" i="2"/>
  <c r="I66" i="2"/>
  <c r="H66" i="2"/>
  <c r="F66" i="2"/>
  <c r="J65" i="2"/>
  <c r="I65" i="2"/>
  <c r="H65" i="2"/>
  <c r="F65" i="2"/>
  <c r="J64" i="2"/>
  <c r="I64" i="2"/>
  <c r="H64" i="2"/>
  <c r="F64" i="2"/>
  <c r="J63" i="2"/>
  <c r="I63" i="2"/>
  <c r="H63" i="2"/>
  <c r="F63" i="2"/>
  <c r="J62" i="2"/>
  <c r="I62" i="2"/>
  <c r="H62" i="2"/>
  <c r="F62" i="2"/>
  <c r="J61" i="2"/>
  <c r="I61" i="2"/>
  <c r="H61" i="2"/>
  <c r="F61" i="2"/>
  <c r="J56" i="2"/>
  <c r="I56" i="2"/>
  <c r="H56" i="2"/>
  <c r="F56" i="2"/>
  <c r="J54" i="2"/>
  <c r="I54" i="2"/>
  <c r="H54" i="2"/>
  <c r="F54" i="2"/>
  <c r="J53" i="2"/>
  <c r="I53" i="2"/>
  <c r="H53" i="2"/>
  <c r="F53" i="2"/>
  <c r="J51" i="2"/>
  <c r="I51" i="2"/>
  <c r="H51" i="2"/>
  <c r="F51" i="2"/>
  <c r="J50" i="2"/>
  <c r="I50" i="2"/>
  <c r="H50" i="2"/>
  <c r="F50" i="2"/>
  <c r="J48" i="2"/>
  <c r="I48" i="2"/>
  <c r="H48" i="2"/>
  <c r="F48" i="2"/>
  <c r="J47" i="2"/>
  <c r="I47" i="2"/>
  <c r="H47" i="2"/>
  <c r="F47" i="2"/>
  <c r="J46" i="2"/>
  <c r="I46" i="2"/>
  <c r="H46" i="2"/>
  <c r="F46" i="2"/>
  <c r="J45" i="2"/>
  <c r="I45" i="2"/>
  <c r="H45" i="2"/>
  <c r="F45" i="2"/>
  <c r="J44" i="2"/>
  <c r="I44" i="2"/>
  <c r="H44" i="2"/>
  <c r="F44" i="2"/>
  <c r="J43" i="2"/>
  <c r="I43" i="2"/>
  <c r="H43" i="2"/>
  <c r="F43" i="2"/>
  <c r="J42" i="2"/>
  <c r="I42" i="2"/>
  <c r="H42" i="2"/>
  <c r="F42" i="2"/>
  <c r="J39" i="2"/>
  <c r="I39" i="2"/>
  <c r="H39" i="2"/>
  <c r="F39" i="2"/>
  <c r="J38" i="2"/>
  <c r="I38" i="2"/>
  <c r="H38" i="2"/>
  <c r="F38" i="2"/>
  <c r="J36" i="2"/>
  <c r="I36" i="2"/>
  <c r="H36" i="2"/>
  <c r="F36" i="2"/>
  <c r="J35" i="2"/>
  <c r="I35" i="2"/>
  <c r="H35" i="2"/>
  <c r="F35" i="2"/>
  <c r="J33" i="2"/>
  <c r="I33" i="2"/>
  <c r="H33" i="2"/>
  <c r="F33" i="2"/>
  <c r="J31" i="2"/>
  <c r="I31" i="2"/>
  <c r="H31" i="2"/>
  <c r="F31" i="2"/>
  <c r="J29" i="2"/>
  <c r="I29" i="2"/>
  <c r="H29" i="2"/>
  <c r="F29" i="2"/>
  <c r="J27" i="2"/>
  <c r="I27" i="2"/>
  <c r="H27" i="2"/>
  <c r="F27" i="2"/>
  <c r="J26" i="2"/>
  <c r="I26" i="2"/>
  <c r="H26" i="2"/>
  <c r="F26" i="2"/>
  <c r="J24" i="2"/>
  <c r="I24" i="2"/>
  <c r="H24" i="2"/>
  <c r="F24" i="2"/>
  <c r="J23" i="2"/>
  <c r="I23" i="2"/>
  <c r="H23" i="2"/>
  <c r="F23" i="2"/>
  <c r="J22" i="2"/>
  <c r="I22" i="2"/>
  <c r="H22" i="2"/>
  <c r="F22" i="2"/>
  <c r="J20" i="2"/>
  <c r="I20" i="2"/>
  <c r="J19" i="2"/>
  <c r="H19" i="2"/>
  <c r="F19" i="2"/>
  <c r="J18" i="2"/>
  <c r="I18" i="2"/>
  <c r="H18" i="2"/>
  <c r="F18" i="2"/>
  <c r="J17" i="2"/>
  <c r="I17" i="2"/>
  <c r="H17" i="2"/>
  <c r="F17" i="2"/>
  <c r="J16" i="2"/>
  <c r="I16" i="2"/>
  <c r="H16" i="2"/>
  <c r="F16" i="2"/>
  <c r="J14" i="2"/>
  <c r="I14" i="2"/>
  <c r="H14" i="2"/>
  <c r="F14" i="2"/>
  <c r="J12" i="2"/>
  <c r="I12" i="2"/>
  <c r="H12" i="2"/>
  <c r="F12" i="2"/>
  <c r="J10" i="2"/>
  <c r="I10" i="2"/>
  <c r="H10" i="2"/>
  <c r="F10" i="2"/>
  <c r="J8" i="2"/>
  <c r="I8" i="2"/>
  <c r="H8" i="2"/>
  <c r="F8" i="2"/>
  <c r="J5" i="2"/>
  <c r="I5" i="2"/>
  <c r="H5" i="2"/>
  <c r="F5" i="2"/>
</calcChain>
</file>

<file path=xl/sharedStrings.xml><?xml version="1.0" encoding="utf-8"?>
<sst xmlns="http://schemas.openxmlformats.org/spreadsheetml/2006/main" count="545" uniqueCount="333">
  <si>
    <t>Název</t>
  </si>
  <si>
    <t>Hodnota</t>
  </si>
  <si>
    <t>Nadpis rekapitulace</t>
  </si>
  <si>
    <t>Seznam prací a dodávek elektrotechnických zařízení</t>
  </si>
  <si>
    <t>Akce</t>
  </si>
  <si>
    <t>REGENERACE PANELOVÉHO SÍDLIŠTĚ DUBINA
LOKALITA 3B – ETAPA ČÁST J A ČÁST K</t>
  </si>
  <si>
    <t>Projekt</t>
  </si>
  <si>
    <t>UL. BARTOŇOVA MEZI ČP.833 A 832
D.1.4.1 – SO 401 - VEŘEJNÉ OSVĚTLENí</t>
  </si>
  <si>
    <t>Investor</t>
  </si>
  <si>
    <t>Stat. město Pardubice - MO III</t>
  </si>
  <si>
    <t>Z. č.</t>
  </si>
  <si>
    <t>23/42</t>
  </si>
  <si>
    <t>A. č.</t>
  </si>
  <si>
    <t/>
  </si>
  <si>
    <t>Smlouva</t>
  </si>
  <si>
    <t>Vypracoval</t>
  </si>
  <si>
    <t>Ing. Petr Koza</t>
  </si>
  <si>
    <t>Kontroloval</t>
  </si>
  <si>
    <t>Datum</t>
  </si>
  <si>
    <t>Zpracovatel</t>
  </si>
  <si>
    <t>CÚ</t>
  </si>
  <si>
    <t>2024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</si>
  <si>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</si>
  <si>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</si>
  <si>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</si>
  <si>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</si>
  <si>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</si>
  <si>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</si>
  <si>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</si>
  <si>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6,00</t>
  </si>
  <si>
    <t>PPV zemních prací, nátěrů  (1) %</t>
  </si>
  <si>
    <t>Dodavat. dokumentace  (1 - 1,5) %</t>
  </si>
  <si>
    <t>1,50</t>
  </si>
  <si>
    <t>Rizika a pojištění  (1 - 1,5) %</t>
  </si>
  <si>
    <t>Opravy v záruce  (5 - 7) %</t>
  </si>
  <si>
    <t>5,00</t>
  </si>
  <si>
    <t>GZS  (3,25 nebo 8,4) %</t>
  </si>
  <si>
    <t>3,25</t>
  </si>
  <si>
    <t>Provozní vlivy  %</t>
  </si>
  <si>
    <t>3,20</t>
  </si>
  <si>
    <t>Kompletační činnost - a</t>
  </si>
  <si>
    <t>0,00</t>
  </si>
  <si>
    <t>Kompletační činnost - b</t>
  </si>
  <si>
    <t>0,952842</t>
  </si>
  <si>
    <t>Kompletační činnost - k1</t>
  </si>
  <si>
    <t>Kompletační činnost - k2</t>
  </si>
  <si>
    <t>1. sazba DPH %
- i pro přirážky rekapitulace</t>
  </si>
  <si>
    <t>21</t>
  </si>
  <si>
    <t>2. sazba DPH %</t>
  </si>
  <si>
    <t>12</t>
  </si>
  <si>
    <t>Procento PM %</t>
  </si>
  <si>
    <t>Věta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</si>
  <si>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</si>
  <si>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</si>
  <si>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</si>
  <si>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</si>
  <si>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</si>
  <si>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</si>
  <si>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</si>
  <si>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</si>
  <si>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</t>
  </si>
  <si>
    <t>Demontáže</t>
  </si>
  <si>
    <t>R-1041-483</t>
  </si>
  <si>
    <t>SVÍTIDLO VENKOVNÍ VYBOJKOVÉ</t>
  </si>
  <si>
    <t>R-1047-483</t>
  </si>
  <si>
    <t>1xSHC do 100W,IP23</t>
  </si>
  <si>
    <t>ks</t>
  </si>
  <si>
    <t>1048-191</t>
  </si>
  <si>
    <t>OSVĚTLOVACÍ STOŽÁR</t>
  </si>
  <si>
    <t>R-1048-191</t>
  </si>
  <si>
    <t>kompletně včetně výzbroje a základu</t>
  </si>
  <si>
    <t>R-1048-212c</t>
  </si>
  <si>
    <t>ocelový - do 6m</t>
  </si>
  <si>
    <t>7002-17</t>
  </si>
  <si>
    <t>KABEL SILOVÝ,IZOLACE PVC</t>
  </si>
  <si>
    <t>7002-31x</t>
  </si>
  <si>
    <t>do průřezu 4x25 , volně</t>
  </si>
  <si>
    <t>m</t>
  </si>
  <si>
    <t>9999-456</t>
  </si>
  <si>
    <t>UKONČENÍ VODIČŮ NA SVORKOVNICI</t>
  </si>
  <si>
    <t>9999-457</t>
  </si>
  <si>
    <t xml:space="preserve"> Do  16 mm2</t>
  </si>
  <si>
    <t>9999-1292r</t>
  </si>
  <si>
    <t>POMOCNÉ PRÁCE</t>
  </si>
  <si>
    <t>9999-1293a</t>
  </si>
  <si>
    <t>odpojení a demontáž místního rozhlasu</t>
  </si>
  <si>
    <t>set</t>
  </si>
  <si>
    <t>9999-1280</t>
  </si>
  <si>
    <t>HODINOVE ZUCTOVACI SAZBY</t>
  </si>
  <si>
    <t>9999-1281</t>
  </si>
  <si>
    <t xml:space="preserve"> Demontaz stavajiciho zarizeni</t>
  </si>
  <si>
    <t>hod</t>
  </si>
  <si>
    <t>R-9999-1281a</t>
  </si>
  <si>
    <t xml:space="preserve"> Strojhodiny jeřábu</t>
  </si>
  <si>
    <t>R-9999-1281b</t>
  </si>
  <si>
    <t xml:space="preserve"> Strojhodiny montážní plošiny</t>
  </si>
  <si>
    <t>Demontáže - celkem</t>
  </si>
  <si>
    <t>R-1123-591</t>
  </si>
  <si>
    <t>INSTALAČNÍ MATERIÁL</t>
  </si>
  <si>
    <t>1123-591</t>
  </si>
  <si>
    <t>TRUBKA OHEBNÁ DN40</t>
  </si>
  <si>
    <t>1123-593</t>
  </si>
  <si>
    <t>TRUBKA OHEBNÁ DN110</t>
  </si>
  <si>
    <t>1123-601</t>
  </si>
  <si>
    <t>TRUBKA PEVNÁ DN110</t>
  </si>
  <si>
    <t>7002-22</t>
  </si>
  <si>
    <t>CYKY-J 3x1.5</t>
  </si>
  <si>
    <t>7002-31</t>
  </si>
  <si>
    <t>CYKY-J 4x16</t>
  </si>
  <si>
    <t>7004-10177</t>
  </si>
  <si>
    <t>SPOJKA 1kV PRO KABELY S PLASTOVOU IZOLACÍ</t>
  </si>
  <si>
    <t>7004-10178</t>
  </si>
  <si>
    <t xml:space="preserve"> 1.5-10 mm2</t>
  </si>
  <si>
    <t>1244-1</t>
  </si>
  <si>
    <t>OCELOVÝ DRÁT POZINKOVANÝ</t>
  </si>
  <si>
    <t>1244-3</t>
  </si>
  <si>
    <t>FeZn-D10 (0,62kg/m), volně</t>
  </si>
  <si>
    <t>1244-69</t>
  </si>
  <si>
    <t>SVORKA HROMOSVODNÍ,UZEMŇOVACÍ</t>
  </si>
  <si>
    <t>1244-73</t>
  </si>
  <si>
    <t>SP připojovací</t>
  </si>
  <si>
    <t>1244-71</t>
  </si>
  <si>
    <t>SS spojovací</t>
  </si>
  <si>
    <t>1048-1</t>
  </si>
  <si>
    <t>STOŽÁROVÉ POUZDRO</t>
  </si>
  <si>
    <t>1048-3</t>
  </si>
  <si>
    <t>SP250/1000 stožárové pouzdro</t>
  </si>
  <si>
    <t>1048-6</t>
  </si>
  <si>
    <t>SP315/1500  stožárové pouzdro</t>
  </si>
  <si>
    <t>1048-213</t>
  </si>
  <si>
    <t>STOŽÁR ULIČNÍ BEZPATICOVÝ</t>
  </si>
  <si>
    <t>žárově zinkovaný - provedení "Pardubice"</t>
  </si>
  <si>
    <t>R-1048-215a</t>
  </si>
  <si>
    <t>3st. - 133x4/89x3/60x3 - 6+0,8m</t>
  </si>
  <si>
    <t>R-1048-215b</t>
  </si>
  <si>
    <t>3st. - 159x5/133x4.5/114x4.5 - 6+1,5m</t>
  </si>
  <si>
    <t>R-1048-215c</t>
  </si>
  <si>
    <t>3st. - 159x5/108x4,5/89x3 - 8+1,5m</t>
  </si>
  <si>
    <t>R-1048-215d</t>
  </si>
  <si>
    <t>3st. - 159x5/114x4,5/89x3 - 6.2+1,5m</t>
  </si>
  <si>
    <t>R-1048-215x1</t>
  </si>
  <si>
    <t>redukce 89/60</t>
  </si>
  <si>
    <t>ochranná manžeta plastová OM133</t>
  </si>
  <si>
    <t>ochranná manžeta plastová OMP159</t>
  </si>
  <si>
    <t>1048-330</t>
  </si>
  <si>
    <t>VÝLOŽNÍK ULIČNÍ, žárově zinkovaný</t>
  </si>
  <si>
    <t>1048-337</t>
  </si>
  <si>
    <t>obloukový 1-1000 (89/60)</t>
  </si>
  <si>
    <t>1048-365</t>
  </si>
  <si>
    <t>rovný 1-1000 (114/60)</t>
  </si>
  <si>
    <t>1048-665</t>
  </si>
  <si>
    <t>STOŽÁROVÁ VÝZBROJ</t>
  </si>
  <si>
    <t>1048-679</t>
  </si>
  <si>
    <t>SR 481-27(14)Z/Cu  st.výz.1xE27(14)/4xM8/35mm2</t>
  </si>
  <si>
    <t>1048-680</t>
  </si>
  <si>
    <t>SR 482-27(14)Z/Cu st.výz.2xE27(14)/4xM8/35mm2</t>
  </si>
  <si>
    <t>12007</t>
  </si>
  <si>
    <t>TAVNÁ VLOŽKA E27+STYČ.KROUŽEK</t>
  </si>
  <si>
    <t>1059-6</t>
  </si>
  <si>
    <t>6A,char.normální</t>
  </si>
  <si>
    <t>R-1047-001</t>
  </si>
  <si>
    <t>SVÍTIDLA PRO VEŘEJNÉ OSVĚTLENÍ - včetně světelných zdrojů</t>
  </si>
  <si>
    <t>Konkrétní typ svítidel bude vybrán dle standardů SmP a.s.</t>
  </si>
  <si>
    <t>R-1047-003</t>
  </si>
  <si>
    <t>Pro vybraný typ svítidel musí být proveden kontrolní výpočet osvětlení (dle požadavků platných norem a předpisů)</t>
  </si>
  <si>
    <t>obousměrná GPRS komunikace, SIM, GPS, fotobuňka, záruka 10 let</t>
  </si>
  <si>
    <t>R-1047-007a</t>
  </si>
  <si>
    <t>A - uliční LED - 7000lm, 2700K, CLO, IP66, IK08, optika DM10</t>
  </si>
  <si>
    <t>R-1047-007b</t>
  </si>
  <si>
    <t>B - uliční LED - 2500lm, 2700K, CLO, IP66, IK08, optika DM50</t>
  </si>
  <si>
    <t>R-1047-007c</t>
  </si>
  <si>
    <t>C - uliční LED - 3000lm, 2700K, CLO, IP66, IK08, optika DW10</t>
  </si>
  <si>
    <t>R-1047-007d</t>
  </si>
  <si>
    <t>D - uliční LED - 6000lm, 2700K, CLO, IP66, IK08, optika DW50</t>
  </si>
  <si>
    <t>R-1047-007e</t>
  </si>
  <si>
    <t>E - uliční LED - 3000lm, 2700K, CLO, IP66, IK08, optika DS50</t>
  </si>
  <si>
    <t>R-1047-007f</t>
  </si>
  <si>
    <t>F - uliční LED - 5000lm, 2700K, CLO, IP66, IK08, optika DX10</t>
  </si>
  <si>
    <t>příspěvek na recyklaci</t>
  </si>
  <si>
    <t>PŘÍSLUŠENSTVÍ PRO ŘÍZENÍ OSVĚTLENÍ</t>
  </si>
  <si>
    <t>Externí modul pro obousměrnou GSM komunikaci se systémem vzdálené správy Philips InteractCity, SIM, GPS, NEMA, fotobuňka, servisní smlouva po dobu 10 let</t>
  </si>
  <si>
    <t>9999-1283</t>
  </si>
  <si>
    <t xml:space="preserve"> Uprava stavajiciho zarizeni</t>
  </si>
  <si>
    <t>9999-1286</t>
  </si>
  <si>
    <t xml:space="preserve"> Napojeni na stavajici zarizeni</t>
  </si>
  <si>
    <t>9999-1290</t>
  </si>
  <si>
    <t xml:space="preserve"> Zabezpeceni pracoviste</t>
  </si>
  <si>
    <t>9999-1292</t>
  </si>
  <si>
    <t>SPOLUPRACE S DODAVATELEM PRI</t>
  </si>
  <si>
    <t>9999-1293</t>
  </si>
  <si>
    <t xml:space="preserve"> zapojovani a zkouskach</t>
  </si>
  <si>
    <t>9999-1296</t>
  </si>
  <si>
    <t>PROVEDENI REVIZNICH ZKOUSEK</t>
  </si>
  <si>
    <t>9999-1297</t>
  </si>
  <si>
    <t>DLE CSN 331500</t>
  </si>
  <si>
    <t>9999-1298</t>
  </si>
  <si>
    <t xml:space="preserve"> Revizni technik</t>
  </si>
  <si>
    <t>9999-1299</t>
  </si>
  <si>
    <t xml:space="preserve"> Spoluprace s reviz.technikem</t>
  </si>
  <si>
    <t>VYVOLANÉ PRÁCE</t>
  </si>
  <si>
    <t>Demontáž a opětovná montáž rozhlasového zařízení</t>
  </si>
  <si>
    <t>KONTROLNÍ MĚŘENÍ</t>
  </si>
  <si>
    <t>Protokol o ověření osvětlenosti pozemních komunikací certifikovanou laboratoří</t>
  </si>
  <si>
    <t>Podružný materiál</t>
  </si>
  <si>
    <t>Elektromontáže - celkem</t>
  </si>
  <si>
    <t>Zemní práce</t>
  </si>
  <si>
    <t>9999-878</t>
  </si>
  <si>
    <t>VYTÝČENÍ TRATI</t>
  </si>
  <si>
    <t>9999-890</t>
  </si>
  <si>
    <t xml:space="preserve"> Kabelové vedení v zastaveném prostoru</t>
  </si>
  <si>
    <t>km</t>
  </si>
  <si>
    <t>9999-896</t>
  </si>
  <si>
    <t>SEJMUTÍ DRNU</t>
  </si>
  <si>
    <t>9999-897</t>
  </si>
  <si>
    <t xml:space="preserve"> Nářez drnu,naložení,odvoz</t>
  </si>
  <si>
    <t>m2</t>
  </si>
  <si>
    <t>9999-963</t>
  </si>
  <si>
    <t>ROZBOURÁNÍ BETONOVÉHO ZÁKLADU</t>
  </si>
  <si>
    <t>9999-964</t>
  </si>
  <si>
    <t xml:space="preserve"> Premist.mater.nalozeni,odvoz</t>
  </si>
  <si>
    <t>m3</t>
  </si>
  <si>
    <t>9999-924</t>
  </si>
  <si>
    <t>ŘEZÁNÍ SPÁRY</t>
  </si>
  <si>
    <t>9999-925a</t>
  </si>
  <si>
    <t xml:space="preserve"> V asfaltu</t>
  </si>
  <si>
    <t>9999-925b</t>
  </si>
  <si>
    <t xml:space="preserve"> V betonu</t>
  </si>
  <si>
    <t>9999-922</t>
  </si>
  <si>
    <t>BOURANÍ ŽIVIČNÝCH POVRCHŮ</t>
  </si>
  <si>
    <t>9999-923</t>
  </si>
  <si>
    <t xml:space="preserve"> Síla vrstvy 3-5cm</t>
  </si>
  <si>
    <t>ROZBOURÁNÍ BETONOVÉHO PODKLADU</t>
  </si>
  <si>
    <t>9999-941</t>
  </si>
  <si>
    <t>JÁMA PRO STOŽÁRY VER.OSVĚTLENÍ</t>
  </si>
  <si>
    <t>9999-942</t>
  </si>
  <si>
    <t>O OBJEMU DO 2 m3</t>
  </si>
  <si>
    <t>9999-945</t>
  </si>
  <si>
    <t xml:space="preserve"> Zemina třídy 3,ručně</t>
  </si>
  <si>
    <t>9999-980</t>
  </si>
  <si>
    <t>ZÁHOZ JÁMY,UPĚCHOVÁNÍ,ÚPRAVA</t>
  </si>
  <si>
    <t>9999-981</t>
  </si>
  <si>
    <t>POVRCHU</t>
  </si>
  <si>
    <t>9999-983</t>
  </si>
  <si>
    <t xml:space="preserve"> V zemine třídy 3-4</t>
  </si>
  <si>
    <t>9999-973</t>
  </si>
  <si>
    <t>POUZDROVÝ ZÁKL.PRO STOŽ.VENK. OSV.</t>
  </si>
  <si>
    <t>9999-975a</t>
  </si>
  <si>
    <t xml:space="preserve"> D 250x1000 mm</t>
  </si>
  <si>
    <t>9999-975b</t>
  </si>
  <si>
    <t xml:space="preserve"> D 315x1500 mm</t>
  </si>
  <si>
    <t>9999-980rr</t>
  </si>
  <si>
    <t>KONTROLNÍ KOPANÉ SONDY</t>
  </si>
  <si>
    <t>(v exponovaných místech - množství bude upraveno podle skutečné potřeby)</t>
  </si>
  <si>
    <t xml:space="preserve"> Výkop a zához v zemine třídy 3-4, ručně</t>
  </si>
  <si>
    <t>9999-991</t>
  </si>
  <si>
    <t>HLOUBENÍ KABELOVÉ RÝHY</t>
  </si>
  <si>
    <t>9999-999</t>
  </si>
  <si>
    <t xml:space="preserve"> Zemina třídy 3, šíře 350mm,hloubka 800mm</t>
  </si>
  <si>
    <t xml:space="preserve"> Zemina třídy 3, šíře 650mm,hloubka 1200mm</t>
  </si>
  <si>
    <t>9999-1067</t>
  </si>
  <si>
    <t>ZŘÍZENÍ KABELOVÉHO LOŽE</t>
  </si>
  <si>
    <t>9999-1073</t>
  </si>
  <si>
    <t xml:space="preserve"> Z kopaného písku, bez zakrytí, šíře do 65cm,tloušťka 10cm</t>
  </si>
  <si>
    <t>9999-1117</t>
  </si>
  <si>
    <t>FOLIE VÝSTRAŽNÁ Z PVC</t>
  </si>
  <si>
    <t>9999-1118</t>
  </si>
  <si>
    <t xml:space="preserve"> Do šířky 20cm</t>
  </si>
  <si>
    <t>9999-960</t>
  </si>
  <si>
    <t>ZÁKLAD Z PROSTÉHO BETONU</t>
  </si>
  <si>
    <t>9999-961</t>
  </si>
  <si>
    <t xml:space="preserve"> Do rostlé zeminy bez bednění</t>
  </si>
  <si>
    <t>PROTIKOŘENOVÁ BARIERA</t>
  </si>
  <si>
    <t>protikořenová folie (HDPE) - š.0.6m</t>
  </si>
  <si>
    <t>9999-1115</t>
  </si>
  <si>
    <t>KŘIŽOVATKA S PODZEMNÍMI SÍTĚMI
(bude upřesněno podle skut. stavu, zjištěného při zemních pracích)</t>
  </si>
  <si>
    <t>9999-1116</t>
  </si>
  <si>
    <t xml:space="preserve"> Položení chráničky vč.zakrytí</t>
  </si>
  <si>
    <t>9999-1175</t>
  </si>
  <si>
    <t>ZÁHOZ KABELOVÉ RÝHY</t>
  </si>
  <si>
    <t>9999-1180</t>
  </si>
  <si>
    <t>Hutnění zeminy</t>
  </si>
  <si>
    <t>9999-1185</t>
  </si>
  <si>
    <t>ODVOZ ZEMINY</t>
  </si>
  <si>
    <t>9999-1186</t>
  </si>
  <si>
    <t xml:space="preserve"> Do vzdálenosti 1 km</t>
  </si>
  <si>
    <t>9999-1188</t>
  </si>
  <si>
    <t>ÚPRAVA POVRCHU</t>
  </si>
  <si>
    <t>9999-1195</t>
  </si>
  <si>
    <t xml:space="preserve"> Provizorní úprava terénu v zemina třídy 3</t>
  </si>
  <si>
    <t>9999-1189</t>
  </si>
  <si>
    <t xml:space="preserve"> Položeni drnu</t>
  </si>
  <si>
    <t>9999-1200</t>
  </si>
  <si>
    <t>PODKLADOVÁ VRSTVA, včetně hutnění</t>
  </si>
  <si>
    <t>9999-1201</t>
  </si>
  <si>
    <t xml:space="preserve"> Ze štěrku vrstva 10cm</t>
  </si>
  <si>
    <t xml:space="preserve"> Ze šterkodrtě (150+200mm)</t>
  </si>
  <si>
    <t xml:space="preserve"> Ze šterkodrtě (70+150mm)</t>
  </si>
  <si>
    <t>9999-1204</t>
  </si>
  <si>
    <t>JEDNOVRSTVOVÁ VOZOVKA Z BETONU</t>
  </si>
  <si>
    <t>9999-1206</t>
  </si>
  <si>
    <t xml:space="preserve"> Vrstva betonu 10cm</t>
  </si>
  <si>
    <t>9999-1208</t>
  </si>
  <si>
    <t xml:space="preserve"> Vrstva betonu 20cm</t>
  </si>
  <si>
    <t>OPRAVA POVRCHU</t>
  </si>
  <si>
    <t>živičná vozovka (asfaltobeton 2x50mm + obalované lkamenivo 90mm)</t>
  </si>
  <si>
    <t>Zemní práce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</si>
  <si>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</si>
  <si>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</si>
  <si>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</si>
  <si>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</si>
  <si>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</si>
  <si>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</si>
  <si>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</si>
  <si>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</si>
  <si>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</si>
  <si>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</si>
  <si>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PPV 1,00% z nátěrů a zemních prací</t>
  </si>
  <si>
    <t>Mezisoučet 2</t>
  </si>
  <si>
    <t>Dodav. dokumentace 1,50% z mezisoučtu 2</t>
  </si>
  <si>
    <t>Rizika a pojištění 1,50% z mezisoučtu 2</t>
  </si>
  <si>
    <t>Opravy v záruce 5,00% z mezisoučtu 1</t>
  </si>
  <si>
    <t>Základní náklady celkem</t>
  </si>
  <si>
    <t>Vedlejší náklady</t>
  </si>
  <si>
    <t>GZS 3,25% z pravé strany mezisoučtu 2</t>
  </si>
  <si>
    <t>Provozní vlivy 3,20% z pravé strany mezisoučtu 2</t>
  </si>
  <si>
    <t>Vedlejší náklady celkem</t>
  </si>
  <si>
    <t>Kompletační činnost</t>
  </si>
  <si>
    <t>Náklady celkem</t>
  </si>
  <si>
    <t>Základ a hodnota DPH 21%</t>
  </si>
  <si>
    <t>Základ a hodnota DPH 12%</t>
  </si>
  <si>
    <t>Náklady celkem s DPH</t>
  </si>
  <si>
    <t>Součty odstavců</t>
  </si>
  <si>
    <t xml:space="preserve">  Demontáže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</si>
</sst>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9"/>
      <color rgb="FF000000"/>
      <name val="敓潧⁥䥕缀"/>
      <charset val="238"/>
    </font>
    <font>
      <b/>
      <sz val="11"/>
      <color rgb="FF000000"/>
      <name val="敓潧⁥䥕缀"/>
      <charset val="238"/>
    </font>
    <font>
      <b/>
      <sz val="10"/>
      <color rgb="FF000000"/>
      <name val="敓潧⁥䥕缀"/>
      <charset val="238"/>
    </font>
    <font>
      <b/>
      <sz val="9"/>
      <color rgb="FF000000"/>
      <name val="敓潧⁥䥕缀"/>
      <charset val="238"/>
    </font>
    <font>
      <i/>
      <sz val="9"/>
      <color rgb="FF000000"/>
      <name val="敓潧⁥䥕缀"/>
      <charset val="238"/>
    </font>
    <font>
      <i/>
      <sz val="10"/>
      <color rgb="FF000000"/>
      <name val="敓潧⁥䥕缀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0" fontId="0" fillId="0" borderId="0" xfId="0" applyProtection="1"/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left" wrapText="1"/>
    </xf>
    <xf numFmtId="4" fontId="4" fillId="6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8A4A-D268-4776-BCC3-145993378654}">
  <dimension ref="A1:F32"/>
  <sheetViews>
    <sheetView tabSelected="1" workbookViewId="0"/>
  </sheetViews>
  <sheetFormatPr defaultRowHeight="15"/>
  <cols>
    <col min="1" max="1" width="39.28515625" style="1" bestFit="1" customWidth="1"/>
    <col min="2" max="2" width="9.140625" style="11"/>
    <col min="3" max="3" width="9.28515625" style="11" bestFit="1" customWidth="1"/>
    <col min="6" max="6" width="0" style="10" hidden="1" customWidth="1"/>
  </cols>
  <sheetData>
    <row r="1" spans="1:4">
      <c r="A1" s="2" t="s">
        <v>0</v>
      </c>
      <c r="B1" s="12" t="s">
        <v>306</v>
      </c>
      <c r="C1" s="12" t="s">
        <v>307</v>
      </c>
      <c r="D1" s="3"/>
    </row>
    <row r="2" spans="1:4">
      <c r="A2" s="6" t="s">
        <v>308</v>
      </c>
      <c r="B2" s="14"/>
      <c r="C2" s="14"/>
      <c r="D2" s="3"/>
    </row>
    <row r="3" spans="1:4">
      <c r="A3" s="7" t="s">
        <v>309</v>
      </c>
      <c r="B3" s="17">
        <f>0</f>
        <v>0</v>
      </c>
      <c r="C3" s="17"/>
      <c r="D3" s="3"/>
    </row>
    <row r="4" spans="1:4">
      <c r="A4" s="7" t="s">
        <v>310</v>
      </c>
      <c r="B4" s="17">
        <f>B3 * Parametry!B16 / 100</f>
        <v>0</v>
      </c>
      <c r="C4" s="17">
        <f>B3 * Parametry!B17 / 100</f>
        <v>0</v>
      </c>
      <c r="D4" s="3"/>
    </row>
    <row r="5" spans="1:4">
      <c r="A5" s="7" t="s">
        <v>311</v>
      </c>
      <c r="B5" s="17"/>
      <c r="C5" s="17">
        <f>(Rozpočet!F88) + 0</f>
        <v>0</v>
      </c>
      <c r="D5" s="3"/>
    </row>
    <row r="6" spans="1:4">
      <c r="A6" s="7" t="s">
        <v>312</v>
      </c>
      <c r="B6" s="17"/>
      <c r="C6" s="17">
        <f>0 + (Rozpočet!H88) + 0</f>
        <v>0</v>
      </c>
      <c r="D6" s="3"/>
    </row>
    <row r="7" spans="1:4">
      <c r="A7" s="8" t="s">
        <v>313</v>
      </c>
      <c r="B7" s="21">
        <f>B3 + B4</f>
        <v>0</v>
      </c>
      <c r="C7" s="21">
        <f>C3 + C4 + C5 + C6</f>
        <v>0</v>
      </c>
      <c r="D7" s="3"/>
    </row>
    <row r="8" spans="1:4">
      <c r="A8" s="7" t="s">
        <v>314</v>
      </c>
      <c r="B8" s="17"/>
      <c r="C8" s="17">
        <f>(C5 + C6) * Parametry!B18 / 100</f>
        <v>0</v>
      </c>
      <c r="D8" s="3"/>
    </row>
    <row r="9" spans="1:4">
      <c r="A9" s="7" t="s">
        <v>315</v>
      </c>
      <c r="B9" s="17"/>
      <c r="C9" s="17">
        <f>0 + 0</f>
        <v>0</v>
      </c>
      <c r="D9" s="3"/>
    </row>
    <row r="10" spans="1:4">
      <c r="A10" s="7" t="s">
        <v>205</v>
      </c>
      <c r="B10" s="17"/>
      <c r="C10" s="17">
        <f>(Rozpočet!F146) + (Rozpočet!H146)</f>
        <v>0</v>
      </c>
      <c r="D10" s="3"/>
    </row>
    <row r="11" spans="1:4">
      <c r="A11" s="7" t="s">
        <v>316</v>
      </c>
      <c r="B11" s="17"/>
      <c r="C11" s="17">
        <f>(C9 + C10) * Parametry!B19 / 100</f>
        <v>0</v>
      </c>
      <c r="D11" s="3"/>
    </row>
    <row r="12" spans="1:4">
      <c r="A12" s="8" t="s">
        <v>317</v>
      </c>
      <c r="B12" s="21">
        <f>B7</f>
        <v>0</v>
      </c>
      <c r="C12" s="21">
        <f>C7 + C8 + C9 + C10 + C11</f>
        <v>0</v>
      </c>
      <c r="D12" s="3"/>
    </row>
    <row r="13" spans="1:4">
      <c r="A13" s="7" t="s">
        <v>318</v>
      </c>
      <c r="B13" s="17"/>
      <c r="C13" s="17">
        <f>(B12 + C12) * Parametry!B20 / 100</f>
        <v>0</v>
      </c>
      <c r="D13" s="3"/>
    </row>
    <row r="14" spans="1:4">
      <c r="A14" s="7" t="s">
        <v>319</v>
      </c>
      <c r="B14" s="17"/>
      <c r="C14" s="17">
        <f>(B12 + C12) * Parametry!B21 / 100</f>
        <v>0</v>
      </c>
      <c r="D14" s="3"/>
    </row>
    <row r="15" spans="1:4">
      <c r="A15" s="7" t="s">
        <v>320</v>
      </c>
      <c r="B15" s="17"/>
      <c r="C15" s="17">
        <f>(B7 + C7) * Parametry!B22 / 100</f>
        <v>0</v>
      </c>
      <c r="D15" s="3"/>
    </row>
    <row r="16" spans="1:4">
      <c r="A16" s="6" t="s">
        <v>321</v>
      </c>
      <c r="B16" s="14"/>
      <c r="C16" s="14">
        <f>B12 + C12 + C13 + C14 + C15</f>
        <v>0</v>
      </c>
      <c r="D16" s="3"/>
    </row>
    <row r="17" spans="1:4">
      <c r="A17" s="7" t="s">
        <v>13</v>
      </c>
      <c r="B17" s="17"/>
      <c r="C17" s="17"/>
      <c r="D17" s="3"/>
    </row>
    <row r="18" spans="1:4">
      <c r="A18" s="6" t="s">
        <v>322</v>
      </c>
      <c r="B18" s="14"/>
      <c r="C18" s="14"/>
      <c r="D18" s="3"/>
    </row>
    <row r="19" spans="1:4">
      <c r="A19" s="7" t="s">
        <v>323</v>
      </c>
      <c r="B19" s="17"/>
      <c r="C19" s="17">
        <f>C12 * Parametry!B23 / 100</f>
        <v>0</v>
      </c>
      <c r="D19" s="3"/>
    </row>
    <row r="20" spans="1:4">
      <c r="A20" s="7" t="s">
        <v>324</v>
      </c>
      <c r="B20" s="17"/>
      <c r="C20" s="17">
        <f>C12 * Parametry!B24 / 100</f>
        <v>0</v>
      </c>
      <c r="D20" s="3"/>
    </row>
    <row r="21" spans="1:4">
      <c r="A21" s="6" t="s">
        <v>325</v>
      </c>
      <c r="B21" s="14"/>
      <c r="C21" s="14">
        <f>C19 + C20</f>
        <v>0</v>
      </c>
      <c r="D21" s="3"/>
    </row>
    <row r="22" spans="1:4">
      <c r="A22" s="7" t="s">
        <v>326</v>
      </c>
      <c r="B22" s="17"/>
      <c r="C22" s="17">
        <f>Parametry!B25 * Parametry!B28 * (C16 * Parametry!B27)^Parametry!B26</f>
        <v>0</v>
      </c>
      <c r="D22" s="3"/>
    </row>
    <row r="23" spans="1:4">
      <c r="A23" s="7" t="s">
        <v>13</v>
      </c>
      <c r="B23" s="17"/>
      <c r="C23" s="17"/>
      <c r="D23" s="3"/>
    </row>
    <row r="24" spans="1:4">
      <c r="A24" s="4" t="s">
        <v>327</v>
      </c>
      <c r="B24" s="13"/>
      <c r="C24" s="13">
        <f>C16 + C21 + C22</f>
        <v>0</v>
      </c>
      <c r="D24" s="3"/>
    </row>
    <row r="25" spans="1:4">
      <c r="A25" s="7" t="s">
        <v>328</v>
      </c>
      <c r="B25" s="17">
        <f>(SUM(Rozpočet!F4:F18,Rozpočet!F21:F85,Rozpočet!F87)+SUM(Rozpočet!F90:F145)) + (SUM(Rozpočet!H4:H18,Rozpočet!H21:H85)+SUM(Rozpočet!H90:H145)) + B4 + C4 + C8 + C11 + C13 + C14 + C15 + C21 + C22</f>
        <v>0</v>
      </c>
      <c r="C25" s="17">
        <f>B25 * Parametry!B29 / 100</f>
        <v>0</v>
      </c>
      <c r="D25" s="3"/>
    </row>
    <row r="26" spans="1:4">
      <c r="A26" s="7" t="s">
        <v>329</v>
      </c>
      <c r="B26" s="17">
        <f>(SUM(Rozpočet!F4,Rozpočet!F6:F7,Rozpočet!F9,Rozpočet!F11,Rozpočet!F13,Rozpočet!F15,Rozpočet!F21,Rozpočet!F25,Rozpočet!F28,Rozpočet!F30,Rozpočet!F32,Rozpočet!F34,Rozpočet!F37,Rozpočet!F40:F41,Rozpočet!F49,Rozpočet!F52,Rozpočet!F55,Rozpočet!F57:F60,Rozpočet!F68,Rozpočet!F70,Rozpočet!F76,Rozpočet!F78:F79,Rozpočet!F82,Rozpočet!F84)+SUM(Rozpočet!F90,Rozpočet!F92,Rozpočet!F94,Rozpočet!F96,Rozpočet!F99,Rozpočet!F101,Rozpočet!F103:F104,Rozpočet!F106:F107,Rozpočet!F109,Rozpočet!F112:F113,Rozpočet!F115,Rozpočet!F118,Rozpočet!F120,Rozpočet!F122,Rozpočet!F124,Rozpočet!F126,Rozpočet!F128,Rozpočet!F132,Rozpočet!F134,Rozpočet!F137,Rozpočet!F141,Rozpočet!F144)) + (SUM(Rozpočet!H4,Rozpočet!H6:H7,Rozpočet!H9,Rozpočet!H11,Rozpočet!H13,Rozpočet!H15,Rozpočet!H21,Rozpočet!H25,Rozpočet!H28,Rozpočet!H30,Rozpočet!H32,Rozpočet!H34,Rozpočet!H37,Rozpočet!H40:H41,Rozpočet!H49,Rozpočet!H52,Rozpočet!H55,Rozpočet!H57:H60,Rozpočet!H68,Rozpočet!H70,Rozpočet!H76,Rozpočet!H78:H79,Rozpočet!H82,Rozpočet!H84)+SUM(Rozpočet!H90,Rozpočet!H92,Rozpočet!H94,Rozpočet!H96,Rozpočet!H99,Rozpočet!H101,Rozpočet!H103:H104,Rozpočet!H106:H107,Rozpočet!H109,Rozpočet!H112:H113,Rozpočet!H115,Rozpočet!H118,Rozpočet!H120,Rozpočet!H122,Rozpočet!H124,Rozpočet!H126,Rozpočet!H128,Rozpočet!H132,Rozpočet!H134,Rozpočet!H137,Rozpočet!H141,Rozpočet!H144))</f>
        <v>0</v>
      </c>
      <c r="C26" s="17">
        <f>B26 * Parametry!B30 / 100</f>
        <v>0</v>
      </c>
      <c r="D26" s="3"/>
    </row>
    <row r="27" spans="1:4">
      <c r="A27" s="4" t="s">
        <v>330</v>
      </c>
      <c r="B27" s="13"/>
      <c r="C27" s="13">
        <f>C24 + C25 + C26</f>
        <v>0</v>
      </c>
      <c r="D27" s="3"/>
    </row>
    <row r="28" spans="1:4">
      <c r="A28" s="6" t="s">
        <v>331</v>
      </c>
      <c r="B28" s="22" t="s">
        <v>54</v>
      </c>
      <c r="C28" s="22" t="s">
        <v>56</v>
      </c>
      <c r="D28" s="3"/>
    </row>
    <row r="29" spans="1:4">
      <c r="A29" s="7" t="s">
        <v>60</v>
      </c>
      <c r="B29" s="17">
        <f>(Rozpočet!F88)</f>
        <v>0</v>
      </c>
      <c r="C29" s="17">
        <f>(Rozpočet!H88)</f>
        <v>0</v>
      </c>
      <c r="D29" s="3"/>
    </row>
    <row r="30" spans="1:4">
      <c r="A30" s="7" t="s">
        <v>332</v>
      </c>
      <c r="B30" s="17">
        <f>(Rozpočet!F19)</f>
        <v>0</v>
      </c>
      <c r="C30" s="17">
        <f>(Rozpočet!H19)</f>
        <v>0</v>
      </c>
      <c r="D30" s="3"/>
    </row>
    <row r="31" spans="1:4">
      <c r="A31" s="7" t="s">
        <v>205</v>
      </c>
      <c r="B31" s="17">
        <f>(Rozpočet!F146)</f>
        <v>0</v>
      </c>
      <c r="C31" s="17">
        <f>(Rozpočet!H146)</f>
        <v>0</v>
      </c>
      <c r="D31" s="3"/>
    </row>
    <row r="32" spans="1:4">
      <c r="A32" s="7" t="s">
        <v>13</v>
      </c>
      <c r="B32" s="17"/>
      <c r="C32" s="17"/>
      <c r="D32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7E7E-B254-49CF-8DDA-E2A0199D5925}">
  <dimension ref="A1:M147"/>
  <sheetViews>
    <sheetView workbookViewId="0"/>
  </sheetViews>
  <sheetFormatPr defaultRowHeight="15"/>
  <cols>
    <col min="1" max="1" width="12.42578125" style="1" bestFit="1" customWidth="1"/>
    <col min="2" max="2" width="130.7109375" style="1" bestFit="1" customWidth="1"/>
    <col min="3" max="3" width="4" style="1" bestFit="1" customWidth="1"/>
    <col min="4" max="4" width="6.42578125" style="11" bestFit="1" customWidth="1"/>
    <col min="5" max="5" width="7.140625" style="11" bestFit="1" customWidth="1"/>
    <col min="6" max="6" width="13.42578125" style="11" bestFit="1" customWidth="1"/>
    <col min="7" max="7" width="6.42578125" style="11" bestFit="1" customWidth="1"/>
    <col min="8" max="8" width="12.5703125" style="11" bestFit="1" customWidth="1"/>
    <col min="9" max="9" width="5.28515625" style="11" bestFit="1" customWidth="1"/>
    <col min="10" max="10" width="11.42578125" style="11" bestFit="1" customWidth="1"/>
    <col min="13" max="13" width="2" style="10" hidden="1" customWidth="1"/>
  </cols>
  <sheetData>
    <row r="1" spans="1:13">
      <c r="A1" s="2" t="s">
        <v>51</v>
      </c>
      <c r="B1" s="2" t="s">
        <v>0</v>
      </c>
      <c r="C1" s="2" t="s">
        <v>52</v>
      </c>
      <c r="D1" s="12" t="s">
        <v>53</v>
      </c>
      <c r="E1" s="12" t="s">
        <v>54</v>
      </c>
      <c r="F1" s="12" t="s">
        <v>55</v>
      </c>
      <c r="G1" s="12" t="s">
        <v>56</v>
      </c>
      <c r="H1" s="12" t="s">
        <v>57</v>
      </c>
      <c r="I1" s="12" t="s">
        <v>58</v>
      </c>
      <c r="J1" s="12" t="s">
        <v>59</v>
      </c>
      <c r="K1" s="3"/>
      <c r="L1" s="3"/>
      <c r="M1" s="10">
        <f>Parametry!B31/100*F10+Parametry!B31/100*F12+Parametry!B31/100*F14+Parametry!B31/100*F16+Parametry!B31/100*F17+Parametry!B31/100*F18+Parametry!B31/100*F22+Parametry!B31/100*F23+Parametry!B31/100*F24+Parametry!B31/100*F26+Parametry!B31/100*F27+Parametry!B31/100*F29+Parametry!B31/100*F31+Parametry!B31/100*F33+Parametry!B31/100*F35+Parametry!B31/100*F36+Parametry!B31/100*F38+Parametry!B31/100*F39+Parametry!B31/100*F42+Parametry!B31/100*F43+Parametry!B31/100*F44+Parametry!B31/100*F45+Parametry!B31/100*F46</f>
        <v>0</v>
      </c>
    </row>
    <row r="2" spans="1:13">
      <c r="A2" s="4" t="s">
        <v>13</v>
      </c>
      <c r="B2" s="4" t="s">
        <v>60</v>
      </c>
      <c r="C2" s="4" t="s">
        <v>13</v>
      </c>
      <c r="D2" s="13"/>
      <c r="E2" s="13"/>
      <c r="F2" s="13"/>
      <c r="G2" s="13"/>
      <c r="H2" s="13"/>
      <c r="I2" s="13"/>
      <c r="J2" s="13"/>
      <c r="K2" s="3"/>
      <c r="L2" s="3"/>
      <c r="M2" s="10">
        <f>M1+Parametry!B31/100*F47+Parametry!B31/100*F48+Parametry!B31/100*F50+Parametry!B31/100*F51+Parametry!B31/100*F53+Parametry!B31/100*F54+Parametry!B31/100*F61+Parametry!B31/100*F62+Parametry!B31/100*F63+Parametry!B31/100*F64+Parametry!B31/100*F65+Parametry!B31/100*F66+Parametry!B31/100*F67+Parametry!B31/100*F69+Parametry!B31/100*F71+Parametry!B31/100*F72+Parametry!B31/100*F73+Parametry!B31/100*F74+Parametry!B31/100*F75+Parametry!B31/100*F77+Parametry!B31/100*F80+Parametry!B31/100*F81+Parametry!B31/100*F83</f>
        <v>0</v>
      </c>
    </row>
    <row r="3" spans="1:13">
      <c r="A3" s="6" t="s">
        <v>13</v>
      </c>
      <c r="B3" s="6" t="s">
        <v>61</v>
      </c>
      <c r="C3" s="6" t="s">
        <v>13</v>
      </c>
      <c r="D3" s="14"/>
      <c r="E3" s="14"/>
      <c r="F3" s="14"/>
      <c r="G3" s="14"/>
      <c r="H3" s="14"/>
      <c r="I3" s="14"/>
      <c r="J3" s="14"/>
      <c r="K3" s="3"/>
      <c r="L3" s="3"/>
    </row>
    <row r="4" spans="1:13">
      <c r="A4" s="15" t="s">
        <v>62</v>
      </c>
      <c r="B4" s="15" t="s">
        <v>63</v>
      </c>
      <c r="C4" s="15" t="s">
        <v>13</v>
      </c>
      <c r="D4" s="16"/>
      <c r="E4" s="16"/>
      <c r="F4" s="16"/>
      <c r="G4" s="16"/>
      <c r="H4" s="16"/>
      <c r="I4" s="16"/>
      <c r="J4" s="16"/>
      <c r="K4" s="3"/>
      <c r="L4" s="3"/>
    </row>
    <row r="5" spans="1:13">
      <c r="A5" s="7" t="s">
        <v>64</v>
      </c>
      <c r="B5" s="7" t="s">
        <v>65</v>
      </c>
      <c r="C5" s="7" t="s">
        <v>66</v>
      </c>
      <c r="D5" s="17">
        <v>7</v>
      </c>
      <c r="E5" s="17"/>
      <c r="F5" s="17">
        <f>D5*E5</f>
        <v>0</v>
      </c>
      <c r="G5" s="17"/>
      <c r="H5" s="17">
        <f>D5*G5</f>
        <v>0</v>
      </c>
      <c r="I5" s="17">
        <f>E5+G5</f>
        <v>0</v>
      </c>
      <c r="J5" s="17">
        <f>F5+H5</f>
        <v>0</v>
      </c>
      <c r="K5" s="3"/>
      <c r="L5" s="3"/>
    </row>
    <row r="6" spans="1:13">
      <c r="A6" s="15" t="s">
        <v>67</v>
      </c>
      <c r="B6" s="15" t="s">
        <v>68</v>
      </c>
      <c r="C6" s="15" t="s">
        <v>13</v>
      </c>
      <c r="D6" s="16"/>
      <c r="E6" s="16"/>
      <c r="F6" s="16"/>
      <c r="G6" s="16"/>
      <c r="H6" s="16"/>
      <c r="I6" s="16"/>
      <c r="J6" s="16"/>
      <c r="K6" s="3"/>
      <c r="L6" s="3"/>
    </row>
    <row r="7" spans="1:13">
      <c r="A7" s="15" t="s">
        <v>69</v>
      </c>
      <c r="B7" s="15" t="s">
        <v>70</v>
      </c>
      <c r="C7" s="15" t="s">
        <v>13</v>
      </c>
      <c r="D7" s="16"/>
      <c r="E7" s="16"/>
      <c r="F7" s="16"/>
      <c r="G7" s="16"/>
      <c r="H7" s="16"/>
      <c r="I7" s="16"/>
      <c r="J7" s="16"/>
      <c r="K7" s="3"/>
      <c r="L7" s="3"/>
    </row>
    <row r="8" spans="1:13">
      <c r="A8" s="7" t="s">
        <v>71</v>
      </c>
      <c r="B8" s="7" t="s">
        <v>72</v>
      </c>
      <c r="C8" s="7" t="s">
        <v>66</v>
      </c>
      <c r="D8" s="17">
        <v>7</v>
      </c>
      <c r="E8" s="17"/>
      <c r="F8" s="17">
        <f>D8*E8</f>
        <v>0</v>
      </c>
      <c r="G8" s="17"/>
      <c r="H8" s="17">
        <f>D8*G8</f>
        <v>0</v>
      </c>
      <c r="I8" s="17">
        <f>E8+G8</f>
        <v>0</v>
      </c>
      <c r="J8" s="17">
        <f>F8+H8</f>
        <v>0</v>
      </c>
      <c r="K8" s="3"/>
      <c r="L8" s="3"/>
    </row>
    <row r="9" spans="1:13">
      <c r="A9" s="18" t="s">
        <v>73</v>
      </c>
      <c r="B9" s="18" t="s">
        <v>74</v>
      </c>
      <c r="C9" s="18" t="s">
        <v>13</v>
      </c>
      <c r="D9" s="19"/>
      <c r="E9" s="19"/>
      <c r="F9" s="19"/>
      <c r="G9" s="19"/>
      <c r="H9" s="19"/>
      <c r="I9" s="19"/>
      <c r="J9" s="19"/>
      <c r="K9" s="3"/>
      <c r="L9" s="3"/>
    </row>
    <row r="10" spans="1:13">
      <c r="A10" s="7" t="s">
        <v>75</v>
      </c>
      <c r="B10" s="7" t="s">
        <v>76</v>
      </c>
      <c r="C10" s="7" t="s">
        <v>77</v>
      </c>
      <c r="D10" s="17">
        <v>225</v>
      </c>
      <c r="E10" s="17"/>
      <c r="F10" s="17">
        <f>D10*E10</f>
        <v>0</v>
      </c>
      <c r="G10" s="17"/>
      <c r="H10" s="17">
        <f>D10*G10</f>
        <v>0</v>
      </c>
      <c r="I10" s="17">
        <f>E10+G10</f>
        <v>0</v>
      </c>
      <c r="J10" s="17">
        <f>F10+H10</f>
        <v>0</v>
      </c>
      <c r="K10" s="3"/>
      <c r="L10" s="3"/>
    </row>
    <row r="11" spans="1:13">
      <c r="A11" s="18" t="s">
        <v>78</v>
      </c>
      <c r="B11" s="18" t="s">
        <v>79</v>
      </c>
      <c r="C11" s="18" t="s">
        <v>13</v>
      </c>
      <c r="D11" s="19"/>
      <c r="E11" s="19"/>
      <c r="F11" s="19"/>
      <c r="G11" s="19"/>
      <c r="H11" s="19"/>
      <c r="I11" s="19"/>
      <c r="J11" s="19"/>
      <c r="K11" s="3"/>
      <c r="L11" s="3"/>
    </row>
    <row r="12" spans="1:13">
      <c r="A12" s="7" t="s">
        <v>80</v>
      </c>
      <c r="B12" s="7" t="s">
        <v>81</v>
      </c>
      <c r="C12" s="7" t="s">
        <v>66</v>
      </c>
      <c r="D12" s="17">
        <v>80</v>
      </c>
      <c r="E12" s="17"/>
      <c r="F12" s="17">
        <f>D12*E12</f>
        <v>0</v>
      </c>
      <c r="G12" s="17"/>
      <c r="H12" s="17">
        <f>D12*G12</f>
        <v>0</v>
      </c>
      <c r="I12" s="17">
        <f>E12+G12</f>
        <v>0</v>
      </c>
      <c r="J12" s="17">
        <f>F12+H12</f>
        <v>0</v>
      </c>
      <c r="K12" s="3"/>
      <c r="L12" s="3"/>
    </row>
    <row r="13" spans="1:13">
      <c r="A13" s="18" t="s">
        <v>82</v>
      </c>
      <c r="B13" s="18" t="s">
        <v>83</v>
      </c>
      <c r="C13" s="18" t="s">
        <v>13</v>
      </c>
      <c r="D13" s="19"/>
      <c r="E13" s="19"/>
      <c r="F13" s="19"/>
      <c r="G13" s="19"/>
      <c r="H13" s="19"/>
      <c r="I13" s="19"/>
      <c r="J13" s="19"/>
      <c r="K13" s="3"/>
      <c r="L13" s="3"/>
    </row>
    <row r="14" spans="1:13">
      <c r="A14" s="7" t="s">
        <v>84</v>
      </c>
      <c r="B14" s="7" t="s">
        <v>85</v>
      </c>
      <c r="C14" s="7" t="s">
        <v>86</v>
      </c>
      <c r="D14" s="17">
        <v>1</v>
      </c>
      <c r="E14" s="17"/>
      <c r="F14" s="17">
        <f>D14*E14</f>
        <v>0</v>
      </c>
      <c r="G14" s="17"/>
      <c r="H14" s="17">
        <f>D14*G14</f>
        <v>0</v>
      </c>
      <c r="I14" s="17">
        <f>E14+G14</f>
        <v>0</v>
      </c>
      <c r="J14" s="17">
        <f>F14+H14</f>
        <v>0</v>
      </c>
      <c r="K14" s="3"/>
      <c r="L14" s="3"/>
    </row>
    <row r="15" spans="1:13">
      <c r="A15" s="18" t="s">
        <v>87</v>
      </c>
      <c r="B15" s="18" t="s">
        <v>88</v>
      </c>
      <c r="C15" s="18" t="s">
        <v>13</v>
      </c>
      <c r="D15" s="19"/>
      <c r="E15" s="19"/>
      <c r="F15" s="19"/>
      <c r="G15" s="19"/>
      <c r="H15" s="19"/>
      <c r="I15" s="19"/>
      <c r="J15" s="19"/>
      <c r="K15" s="3"/>
      <c r="L15" s="3"/>
    </row>
    <row r="16" spans="1:13">
      <c r="A16" s="7" t="s">
        <v>89</v>
      </c>
      <c r="B16" s="7" t="s">
        <v>90</v>
      </c>
      <c r="C16" s="7" t="s">
        <v>91</v>
      </c>
      <c r="D16" s="17">
        <v>7</v>
      </c>
      <c r="E16" s="17"/>
      <c r="F16" s="17">
        <f>D16*E16</f>
        <v>0</v>
      </c>
      <c r="G16" s="17"/>
      <c r="H16" s="17">
        <f>D16*G16</f>
        <v>0</v>
      </c>
      <c r="I16" s="17">
        <f>E16+G16</f>
        <v>0</v>
      </c>
      <c r="J16" s="17">
        <f>F16+H16</f>
        <v>0</v>
      </c>
      <c r="K16" s="3"/>
      <c r="L16" s="3"/>
    </row>
    <row r="17" spans="1:12">
      <c r="A17" s="7" t="s">
        <v>92</v>
      </c>
      <c r="B17" s="7" t="s">
        <v>93</v>
      </c>
      <c r="C17" s="7" t="s">
        <v>91</v>
      </c>
      <c r="D17" s="17">
        <v>7</v>
      </c>
      <c r="E17" s="17"/>
      <c r="F17" s="17">
        <f>D17*E17</f>
        <v>0</v>
      </c>
      <c r="G17" s="17"/>
      <c r="H17" s="17">
        <f>D17*G17</f>
        <v>0</v>
      </c>
      <c r="I17" s="17">
        <f>E17+G17</f>
        <v>0</v>
      </c>
      <c r="J17" s="17">
        <f>F17+H17</f>
        <v>0</v>
      </c>
      <c r="K17" s="3"/>
      <c r="L17" s="3"/>
    </row>
    <row r="18" spans="1:12">
      <c r="A18" s="7" t="s">
        <v>94</v>
      </c>
      <c r="B18" s="7" t="s">
        <v>95</v>
      </c>
      <c r="C18" s="7" t="s">
        <v>91</v>
      </c>
      <c r="D18" s="17">
        <v>7</v>
      </c>
      <c r="E18" s="17"/>
      <c r="F18" s="17">
        <f>D18*E18</f>
        <v>0</v>
      </c>
      <c r="G18" s="17"/>
      <c r="H18" s="17">
        <f>D18*G18</f>
        <v>0</v>
      </c>
      <c r="I18" s="17">
        <f>E18+G18</f>
        <v>0</v>
      </c>
      <c r="J18" s="17">
        <f>F18+H18</f>
        <v>0</v>
      </c>
      <c r="K18" s="3"/>
      <c r="L18" s="3"/>
    </row>
    <row r="19" spans="1:12">
      <c r="A19" s="6" t="s">
        <v>13</v>
      </c>
      <c r="B19" s="6" t="s">
        <v>96</v>
      </c>
      <c r="C19" s="6" t="s">
        <v>13</v>
      </c>
      <c r="D19" s="14"/>
      <c r="E19" s="14"/>
      <c r="F19" s="14">
        <f>SUM(F4:F18)</f>
        <v>0</v>
      </c>
      <c r="G19" s="14"/>
      <c r="H19" s="14">
        <f>SUM(H4:H18)</f>
        <v>0</v>
      </c>
      <c r="I19" s="14"/>
      <c r="J19" s="14">
        <f>SUM(J4:J18)</f>
        <v>0</v>
      </c>
      <c r="K19" s="3"/>
      <c r="L19" s="3"/>
    </row>
    <row r="20" spans="1:12">
      <c r="A20" s="7" t="s">
        <v>13</v>
      </c>
      <c r="B20" s="7" t="s">
        <v>13</v>
      </c>
      <c r="C20" s="7" t="s">
        <v>13</v>
      </c>
      <c r="D20" s="17"/>
      <c r="E20" s="17"/>
      <c r="F20" s="17"/>
      <c r="G20" s="17"/>
      <c r="H20" s="17"/>
      <c r="I20" s="17">
        <f>E20+G20</f>
        <v>0</v>
      </c>
      <c r="J20" s="17">
        <f>F20+H20</f>
        <v>0</v>
      </c>
      <c r="K20" s="3"/>
      <c r="L20" s="3"/>
    </row>
    <row r="21" spans="1:12">
      <c r="A21" s="18" t="s">
        <v>97</v>
      </c>
      <c r="B21" s="18" t="s">
        <v>98</v>
      </c>
      <c r="C21" s="18" t="s">
        <v>13</v>
      </c>
      <c r="D21" s="19"/>
      <c r="E21" s="19"/>
      <c r="F21" s="19"/>
      <c r="G21" s="19"/>
      <c r="H21" s="19"/>
      <c r="I21" s="19"/>
      <c r="J21" s="19"/>
      <c r="K21" s="3"/>
      <c r="L21" s="3"/>
    </row>
    <row r="22" spans="1:12">
      <c r="A22" s="7" t="s">
        <v>99</v>
      </c>
      <c r="B22" s="7" t="s">
        <v>100</v>
      </c>
      <c r="C22" s="7" t="s">
        <v>77</v>
      </c>
      <c r="D22" s="17">
        <v>35</v>
      </c>
      <c r="E22" s="17"/>
      <c r="F22" s="17">
        <f>D22*E22</f>
        <v>0</v>
      </c>
      <c r="G22" s="17"/>
      <c r="H22" s="17">
        <f>D22*G22</f>
        <v>0</v>
      </c>
      <c r="I22" s="17">
        <f>E22+G22</f>
        <v>0</v>
      </c>
      <c r="J22" s="17">
        <f>F22+H22</f>
        <v>0</v>
      </c>
      <c r="K22" s="3"/>
      <c r="L22" s="3"/>
    </row>
    <row r="23" spans="1:12">
      <c r="A23" s="7" t="s">
        <v>101</v>
      </c>
      <c r="B23" s="7" t="s">
        <v>102</v>
      </c>
      <c r="C23" s="7" t="s">
        <v>77</v>
      </c>
      <c r="D23" s="17">
        <v>35</v>
      </c>
      <c r="E23" s="17"/>
      <c r="F23" s="17">
        <f>D23*E23</f>
        <v>0</v>
      </c>
      <c r="G23" s="17"/>
      <c r="H23" s="17">
        <f>D23*G23</f>
        <v>0</v>
      </c>
      <c r="I23" s="17">
        <f>E23+G23</f>
        <v>0</v>
      </c>
      <c r="J23" s="17">
        <f>F23+H23</f>
        <v>0</v>
      </c>
      <c r="K23" s="3"/>
      <c r="L23" s="3"/>
    </row>
    <row r="24" spans="1:12">
      <c r="A24" s="7" t="s">
        <v>103</v>
      </c>
      <c r="B24" s="7" t="s">
        <v>104</v>
      </c>
      <c r="C24" s="7" t="s">
        <v>77</v>
      </c>
      <c r="D24" s="17">
        <v>30</v>
      </c>
      <c r="E24" s="17"/>
      <c r="F24" s="17">
        <f>D24*E24</f>
        <v>0</v>
      </c>
      <c r="G24" s="17"/>
      <c r="H24" s="17">
        <f>D24*G24</f>
        <v>0</v>
      </c>
      <c r="I24" s="17">
        <f>E24+G24</f>
        <v>0</v>
      </c>
      <c r="J24" s="17">
        <f>F24+H24</f>
        <v>0</v>
      </c>
      <c r="K24" s="3"/>
      <c r="L24" s="3"/>
    </row>
    <row r="25" spans="1:12">
      <c r="A25" s="18" t="s">
        <v>73</v>
      </c>
      <c r="B25" s="18" t="s">
        <v>74</v>
      </c>
      <c r="C25" s="18" t="s">
        <v>13</v>
      </c>
      <c r="D25" s="19"/>
      <c r="E25" s="19"/>
      <c r="F25" s="19"/>
      <c r="G25" s="19"/>
      <c r="H25" s="19"/>
      <c r="I25" s="19"/>
      <c r="J25" s="19"/>
      <c r="K25" s="3"/>
      <c r="L25" s="3"/>
    </row>
    <row r="26" spans="1:12">
      <c r="A26" s="7" t="s">
        <v>105</v>
      </c>
      <c r="B26" s="7" t="s">
        <v>106</v>
      </c>
      <c r="C26" s="7" t="s">
        <v>77</v>
      </c>
      <c r="D26" s="17">
        <v>85</v>
      </c>
      <c r="E26" s="17"/>
      <c r="F26" s="17">
        <f>D26*E26</f>
        <v>0</v>
      </c>
      <c r="G26" s="17"/>
      <c r="H26" s="17">
        <f>D26*G26</f>
        <v>0</v>
      </c>
      <c r="I26" s="17">
        <f>E26+G26</f>
        <v>0</v>
      </c>
      <c r="J26" s="17">
        <f>F26+H26</f>
        <v>0</v>
      </c>
      <c r="K26" s="3"/>
      <c r="L26" s="3"/>
    </row>
    <row r="27" spans="1:12">
      <c r="A27" s="7" t="s">
        <v>107</v>
      </c>
      <c r="B27" s="7" t="s">
        <v>108</v>
      </c>
      <c r="C27" s="7" t="s">
        <v>77</v>
      </c>
      <c r="D27" s="17">
        <v>350</v>
      </c>
      <c r="E27" s="17"/>
      <c r="F27" s="17">
        <f>D27*E27</f>
        <v>0</v>
      </c>
      <c r="G27" s="17"/>
      <c r="H27" s="17">
        <f>D27*G27</f>
        <v>0</v>
      </c>
      <c r="I27" s="17">
        <f>E27+G27</f>
        <v>0</v>
      </c>
      <c r="J27" s="17">
        <f>F27+H27</f>
        <v>0</v>
      </c>
      <c r="K27" s="3"/>
      <c r="L27" s="3"/>
    </row>
    <row r="28" spans="1:12">
      <c r="A28" s="18" t="s">
        <v>78</v>
      </c>
      <c r="B28" s="18" t="s">
        <v>79</v>
      </c>
      <c r="C28" s="18" t="s">
        <v>13</v>
      </c>
      <c r="D28" s="19"/>
      <c r="E28" s="19"/>
      <c r="F28" s="19"/>
      <c r="G28" s="19"/>
      <c r="H28" s="19"/>
      <c r="I28" s="19"/>
      <c r="J28" s="19"/>
      <c r="K28" s="3"/>
      <c r="L28" s="3"/>
    </row>
    <row r="29" spans="1:12">
      <c r="A29" s="7" t="s">
        <v>80</v>
      </c>
      <c r="B29" s="7" t="s">
        <v>81</v>
      </c>
      <c r="C29" s="7" t="s">
        <v>66</v>
      </c>
      <c r="D29" s="17">
        <v>118</v>
      </c>
      <c r="E29" s="17"/>
      <c r="F29" s="17">
        <f>D29*E29</f>
        <v>0</v>
      </c>
      <c r="G29" s="17"/>
      <c r="H29" s="17">
        <f>D29*G29</f>
        <v>0</v>
      </c>
      <c r="I29" s="17">
        <f>E29+G29</f>
        <v>0</v>
      </c>
      <c r="J29" s="17">
        <f>F29+H29</f>
        <v>0</v>
      </c>
      <c r="K29" s="3"/>
      <c r="L29" s="3"/>
    </row>
    <row r="30" spans="1:12">
      <c r="A30" s="18" t="s">
        <v>109</v>
      </c>
      <c r="B30" s="18" t="s">
        <v>110</v>
      </c>
      <c r="C30" s="18" t="s">
        <v>13</v>
      </c>
      <c r="D30" s="19"/>
      <c r="E30" s="19"/>
      <c r="F30" s="19"/>
      <c r="G30" s="19"/>
      <c r="H30" s="19"/>
      <c r="I30" s="19"/>
      <c r="J30" s="19"/>
      <c r="K30" s="3"/>
      <c r="L30" s="3"/>
    </row>
    <row r="31" spans="1:12">
      <c r="A31" s="7" t="s">
        <v>111</v>
      </c>
      <c r="B31" s="7" t="s">
        <v>112</v>
      </c>
      <c r="C31" s="7" t="s">
        <v>66</v>
      </c>
      <c r="D31" s="17">
        <v>1</v>
      </c>
      <c r="E31" s="17"/>
      <c r="F31" s="17">
        <f>D31*E31</f>
        <v>0</v>
      </c>
      <c r="G31" s="17"/>
      <c r="H31" s="17">
        <f>D31*G31</f>
        <v>0</v>
      </c>
      <c r="I31" s="17">
        <f>E31+G31</f>
        <v>0</v>
      </c>
      <c r="J31" s="17">
        <f>F31+H31</f>
        <v>0</v>
      </c>
      <c r="K31" s="3"/>
      <c r="L31" s="3"/>
    </row>
    <row r="32" spans="1:12">
      <c r="A32" s="18" t="s">
        <v>113</v>
      </c>
      <c r="B32" s="18" t="s">
        <v>114</v>
      </c>
      <c r="C32" s="18" t="s">
        <v>13</v>
      </c>
      <c r="D32" s="19"/>
      <c r="E32" s="19"/>
      <c r="F32" s="19"/>
      <c r="G32" s="19"/>
      <c r="H32" s="19"/>
      <c r="I32" s="19"/>
      <c r="J32" s="19"/>
      <c r="K32" s="3"/>
      <c r="L32" s="3"/>
    </row>
    <row r="33" spans="1:12">
      <c r="A33" s="7" t="s">
        <v>115</v>
      </c>
      <c r="B33" s="7" t="s">
        <v>116</v>
      </c>
      <c r="C33" s="7" t="s">
        <v>77</v>
      </c>
      <c r="D33" s="17">
        <v>305</v>
      </c>
      <c r="E33" s="17"/>
      <c r="F33" s="17">
        <f>D33*E33</f>
        <v>0</v>
      </c>
      <c r="G33" s="17"/>
      <c r="H33" s="17">
        <f>D33*G33</f>
        <v>0</v>
      </c>
      <c r="I33" s="17">
        <f>E33+G33</f>
        <v>0</v>
      </c>
      <c r="J33" s="17">
        <f>F33+H33</f>
        <v>0</v>
      </c>
      <c r="K33" s="3"/>
      <c r="L33" s="3"/>
    </row>
    <row r="34" spans="1:12">
      <c r="A34" s="18" t="s">
        <v>117</v>
      </c>
      <c r="B34" s="18" t="s">
        <v>118</v>
      </c>
      <c r="C34" s="18" t="s">
        <v>13</v>
      </c>
      <c r="D34" s="19"/>
      <c r="E34" s="19"/>
      <c r="F34" s="19"/>
      <c r="G34" s="19"/>
      <c r="H34" s="19"/>
      <c r="I34" s="19"/>
      <c r="J34" s="19"/>
      <c r="K34" s="3"/>
      <c r="L34" s="3"/>
    </row>
    <row r="35" spans="1:12">
      <c r="A35" s="7" t="s">
        <v>119</v>
      </c>
      <c r="B35" s="7" t="s">
        <v>120</v>
      </c>
      <c r="C35" s="7" t="s">
        <v>66</v>
      </c>
      <c r="D35" s="17">
        <v>9</v>
      </c>
      <c r="E35" s="17"/>
      <c r="F35" s="17">
        <f>D35*E35</f>
        <v>0</v>
      </c>
      <c r="G35" s="17"/>
      <c r="H35" s="17">
        <f>D35*G35</f>
        <v>0</v>
      </c>
      <c r="I35" s="17">
        <f>E35+G35</f>
        <v>0</v>
      </c>
      <c r="J35" s="17">
        <f>F35+H35</f>
        <v>0</v>
      </c>
      <c r="K35" s="3"/>
      <c r="L35" s="3"/>
    </row>
    <row r="36" spans="1:12">
      <c r="A36" s="7" t="s">
        <v>121</v>
      </c>
      <c r="B36" s="7" t="s">
        <v>122</v>
      </c>
      <c r="C36" s="7" t="s">
        <v>66</v>
      </c>
      <c r="D36" s="17">
        <v>30</v>
      </c>
      <c r="E36" s="17"/>
      <c r="F36" s="17">
        <f>D36*E36</f>
        <v>0</v>
      </c>
      <c r="G36" s="17"/>
      <c r="H36" s="17">
        <f>D36*G36</f>
        <v>0</v>
      </c>
      <c r="I36" s="17">
        <f>E36+G36</f>
        <v>0</v>
      </c>
      <c r="J36" s="17">
        <f>F36+H36</f>
        <v>0</v>
      </c>
      <c r="K36" s="3"/>
      <c r="L36" s="3"/>
    </row>
    <row r="37" spans="1:12">
      <c r="A37" s="18" t="s">
        <v>123</v>
      </c>
      <c r="B37" s="18" t="s">
        <v>124</v>
      </c>
      <c r="C37" s="18" t="s">
        <v>13</v>
      </c>
      <c r="D37" s="19"/>
      <c r="E37" s="19"/>
      <c r="F37" s="19"/>
      <c r="G37" s="19"/>
      <c r="H37" s="19"/>
      <c r="I37" s="19"/>
      <c r="J37" s="19"/>
      <c r="K37" s="3"/>
      <c r="L37" s="3"/>
    </row>
    <row r="38" spans="1:12">
      <c r="A38" s="7" t="s">
        <v>125</v>
      </c>
      <c r="B38" s="7" t="s">
        <v>126</v>
      </c>
      <c r="C38" s="7" t="s">
        <v>66</v>
      </c>
      <c r="D38" s="17">
        <v>3</v>
      </c>
      <c r="E38" s="17"/>
      <c r="F38" s="17">
        <f>D38*E38</f>
        <v>0</v>
      </c>
      <c r="G38" s="17"/>
      <c r="H38" s="17">
        <f>D38*G38</f>
        <v>0</v>
      </c>
      <c r="I38" s="17">
        <f>E38+G38</f>
        <v>0</v>
      </c>
      <c r="J38" s="17">
        <f>F38+H38</f>
        <v>0</v>
      </c>
      <c r="K38" s="3"/>
      <c r="L38" s="3"/>
    </row>
    <row r="39" spans="1:12">
      <c r="A39" s="7" t="s">
        <v>127</v>
      </c>
      <c r="B39" s="7" t="s">
        <v>128</v>
      </c>
      <c r="C39" s="7" t="s">
        <v>66</v>
      </c>
      <c r="D39" s="17">
        <v>6</v>
      </c>
      <c r="E39" s="17"/>
      <c r="F39" s="17">
        <f>D39*E39</f>
        <v>0</v>
      </c>
      <c r="G39" s="17"/>
      <c r="H39" s="17">
        <f>D39*G39</f>
        <v>0</v>
      </c>
      <c r="I39" s="17">
        <f>E39+G39</f>
        <v>0</v>
      </c>
      <c r="J39" s="17">
        <f>F39+H39</f>
        <v>0</v>
      </c>
      <c r="K39" s="3"/>
      <c r="L39" s="3"/>
    </row>
    <row r="40" spans="1:12">
      <c r="A40" s="18" t="s">
        <v>129</v>
      </c>
      <c r="B40" s="18" t="s">
        <v>130</v>
      </c>
      <c r="C40" s="18" t="s">
        <v>13</v>
      </c>
      <c r="D40" s="19"/>
      <c r="E40" s="19"/>
      <c r="F40" s="19"/>
      <c r="G40" s="19"/>
      <c r="H40" s="19"/>
      <c r="I40" s="19"/>
      <c r="J40" s="19"/>
      <c r="K40" s="3"/>
      <c r="L40" s="3"/>
    </row>
    <row r="41" spans="1:12">
      <c r="A41" s="18" t="s">
        <v>13</v>
      </c>
      <c r="B41" s="18" t="s">
        <v>131</v>
      </c>
      <c r="C41" s="18" t="s">
        <v>13</v>
      </c>
      <c r="D41" s="19"/>
      <c r="E41" s="19"/>
      <c r="F41" s="19"/>
      <c r="G41" s="19"/>
      <c r="H41" s="19"/>
      <c r="I41" s="19"/>
      <c r="J41" s="19"/>
      <c r="K41" s="3"/>
      <c r="L41" s="3"/>
    </row>
    <row r="42" spans="1:12">
      <c r="A42" s="7" t="s">
        <v>132</v>
      </c>
      <c r="B42" s="7" t="s">
        <v>133</v>
      </c>
      <c r="C42" s="7" t="s">
        <v>66</v>
      </c>
      <c r="D42" s="17">
        <v>3</v>
      </c>
      <c r="E42" s="17"/>
      <c r="F42" s="17">
        <f>D42*E42</f>
        <v>0</v>
      </c>
      <c r="G42" s="17"/>
      <c r="H42" s="17">
        <f>D42*G42</f>
        <v>0</v>
      </c>
      <c r="I42" s="17">
        <f>E42+G42</f>
        <v>0</v>
      </c>
      <c r="J42" s="17">
        <f>F42+H42</f>
        <v>0</v>
      </c>
      <c r="K42" s="3"/>
      <c r="L42" s="3"/>
    </row>
    <row r="43" spans="1:12">
      <c r="A43" s="7" t="s">
        <v>134</v>
      </c>
      <c r="B43" s="7" t="s">
        <v>135</v>
      </c>
      <c r="C43" s="7" t="s">
        <v>66</v>
      </c>
      <c r="D43" s="17">
        <v>3</v>
      </c>
      <c r="E43" s="17"/>
      <c r="F43" s="17">
        <f>D43*E43</f>
        <v>0</v>
      </c>
      <c r="G43" s="17"/>
      <c r="H43" s="17">
        <f>D43*G43</f>
        <v>0</v>
      </c>
      <c r="I43" s="17">
        <f>E43+G43</f>
        <v>0</v>
      </c>
      <c r="J43" s="17">
        <f>F43+H43</f>
        <v>0</v>
      </c>
      <c r="K43" s="3"/>
      <c r="L43" s="3"/>
    </row>
    <row r="44" spans="1:12">
      <c r="A44" s="7" t="s">
        <v>136</v>
      </c>
      <c r="B44" s="7" t="s">
        <v>137</v>
      </c>
      <c r="C44" s="7" t="s">
        <v>66</v>
      </c>
      <c r="D44" s="17">
        <v>1</v>
      </c>
      <c r="E44" s="17"/>
      <c r="F44" s="17">
        <f>D44*E44</f>
        <v>0</v>
      </c>
      <c r="G44" s="17"/>
      <c r="H44" s="17">
        <f>D44*G44</f>
        <v>0</v>
      </c>
      <c r="I44" s="17">
        <f>E44+G44</f>
        <v>0</v>
      </c>
      <c r="J44" s="17">
        <f>F44+H44</f>
        <v>0</v>
      </c>
      <c r="K44" s="3"/>
      <c r="L44" s="3"/>
    </row>
    <row r="45" spans="1:12">
      <c r="A45" s="7" t="s">
        <v>138</v>
      </c>
      <c r="B45" s="7" t="s">
        <v>139</v>
      </c>
      <c r="C45" s="7" t="s">
        <v>66</v>
      </c>
      <c r="D45" s="17">
        <v>2</v>
      </c>
      <c r="E45" s="17"/>
      <c r="F45" s="17">
        <f>D45*E45</f>
        <v>0</v>
      </c>
      <c r="G45" s="17"/>
      <c r="H45" s="17">
        <f>D45*G45</f>
        <v>0</v>
      </c>
      <c r="I45" s="17">
        <f>E45+G45</f>
        <v>0</v>
      </c>
      <c r="J45" s="17">
        <f>F45+H45</f>
        <v>0</v>
      </c>
      <c r="K45" s="3"/>
      <c r="L45" s="3"/>
    </row>
    <row r="46" spans="1:12">
      <c r="A46" s="7" t="s">
        <v>140</v>
      </c>
      <c r="B46" s="7" t="s">
        <v>141</v>
      </c>
      <c r="C46" s="7" t="s">
        <v>66</v>
      </c>
      <c r="D46" s="17">
        <v>1</v>
      </c>
      <c r="E46" s="17"/>
      <c r="F46" s="17">
        <f>D46*E46</f>
        <v>0</v>
      </c>
      <c r="G46" s="17"/>
      <c r="H46" s="17">
        <f>D46*G46</f>
        <v>0</v>
      </c>
      <c r="I46" s="17">
        <f>E46+G46</f>
        <v>0</v>
      </c>
      <c r="J46" s="17">
        <f>F46+H46</f>
        <v>0</v>
      </c>
      <c r="K46" s="3"/>
      <c r="L46" s="3"/>
    </row>
    <row r="47" spans="1:12">
      <c r="A47" s="7" t="s">
        <v>13</v>
      </c>
      <c r="B47" s="7" t="s">
        <v>142</v>
      </c>
      <c r="C47" s="7" t="s">
        <v>66</v>
      </c>
      <c r="D47" s="17">
        <v>3</v>
      </c>
      <c r="E47" s="17"/>
      <c r="F47" s="17">
        <f>D47*E47</f>
        <v>0</v>
      </c>
      <c r="G47" s="17"/>
      <c r="H47" s="17">
        <f>D47*G47</f>
        <v>0</v>
      </c>
      <c r="I47" s="17">
        <f>E47+G47</f>
        <v>0</v>
      </c>
      <c r="J47" s="17">
        <f>F47+H47</f>
        <v>0</v>
      </c>
      <c r="K47" s="3"/>
      <c r="L47" s="3"/>
    </row>
    <row r="48" spans="1:12">
      <c r="A48" s="7" t="s">
        <v>13</v>
      </c>
      <c r="B48" s="7" t="s">
        <v>143</v>
      </c>
      <c r="C48" s="7" t="s">
        <v>66</v>
      </c>
      <c r="D48" s="17">
        <v>6</v>
      </c>
      <c r="E48" s="17"/>
      <c r="F48" s="17">
        <f>D48*E48</f>
        <v>0</v>
      </c>
      <c r="G48" s="17"/>
      <c r="H48" s="17">
        <f>D48*G48</f>
        <v>0</v>
      </c>
      <c r="I48" s="17">
        <f>E48+G48</f>
        <v>0</v>
      </c>
      <c r="J48" s="17">
        <f>F48+H48</f>
        <v>0</v>
      </c>
      <c r="K48" s="3"/>
      <c r="L48" s="3"/>
    </row>
    <row r="49" spans="1:12">
      <c r="A49" s="18" t="s">
        <v>144</v>
      </c>
      <c r="B49" s="18" t="s">
        <v>145</v>
      </c>
      <c r="C49" s="18" t="s">
        <v>13</v>
      </c>
      <c r="D49" s="19"/>
      <c r="E49" s="19"/>
      <c r="F49" s="19"/>
      <c r="G49" s="19"/>
      <c r="H49" s="19"/>
      <c r="I49" s="19"/>
      <c r="J49" s="19"/>
      <c r="K49" s="3"/>
      <c r="L49" s="3"/>
    </row>
    <row r="50" spans="1:12">
      <c r="A50" s="7" t="s">
        <v>146</v>
      </c>
      <c r="B50" s="7" t="s">
        <v>147</v>
      </c>
      <c r="C50" s="7" t="s">
        <v>66</v>
      </c>
      <c r="D50" s="17">
        <v>2</v>
      </c>
      <c r="E50" s="17"/>
      <c r="F50" s="17">
        <f>D50*E50</f>
        <v>0</v>
      </c>
      <c r="G50" s="17"/>
      <c r="H50" s="17">
        <f>D50*G50</f>
        <v>0</v>
      </c>
      <c r="I50" s="17">
        <f>E50+G50</f>
        <v>0</v>
      </c>
      <c r="J50" s="17">
        <f>F50+H50</f>
        <v>0</v>
      </c>
      <c r="K50" s="3"/>
      <c r="L50" s="3"/>
    </row>
    <row r="51" spans="1:12">
      <c r="A51" s="7" t="s">
        <v>148</v>
      </c>
      <c r="B51" s="7" t="s">
        <v>149</v>
      </c>
      <c r="C51" s="7" t="s">
        <v>66</v>
      </c>
      <c r="D51" s="17">
        <v>1</v>
      </c>
      <c r="E51" s="17"/>
      <c r="F51" s="17">
        <f>D51*E51</f>
        <v>0</v>
      </c>
      <c r="G51" s="17"/>
      <c r="H51" s="17">
        <f>D51*G51</f>
        <v>0</v>
      </c>
      <c r="I51" s="17">
        <f>E51+G51</f>
        <v>0</v>
      </c>
      <c r="J51" s="17">
        <f>F51+H51</f>
        <v>0</v>
      </c>
      <c r="K51" s="3"/>
      <c r="L51" s="3"/>
    </row>
    <row r="52" spans="1:12">
      <c r="A52" s="18" t="s">
        <v>150</v>
      </c>
      <c r="B52" s="18" t="s">
        <v>151</v>
      </c>
      <c r="C52" s="18" t="s">
        <v>13</v>
      </c>
      <c r="D52" s="19"/>
      <c r="E52" s="19"/>
      <c r="F52" s="19"/>
      <c r="G52" s="19"/>
      <c r="H52" s="19"/>
      <c r="I52" s="19"/>
      <c r="J52" s="19"/>
      <c r="K52" s="3"/>
      <c r="L52" s="3"/>
    </row>
    <row r="53" spans="1:12">
      <c r="A53" s="7" t="s">
        <v>152</v>
      </c>
      <c r="B53" s="7" t="s">
        <v>153</v>
      </c>
      <c r="C53" s="7" t="s">
        <v>66</v>
      </c>
      <c r="D53" s="17">
        <v>8</v>
      </c>
      <c r="E53" s="17"/>
      <c r="F53" s="17">
        <f>D53*E53</f>
        <v>0</v>
      </c>
      <c r="G53" s="17"/>
      <c r="H53" s="17">
        <f>D53*G53</f>
        <v>0</v>
      </c>
      <c r="I53" s="17">
        <f>E53+G53</f>
        <v>0</v>
      </c>
      <c r="J53" s="17">
        <f>F53+H53</f>
        <v>0</v>
      </c>
      <c r="K53" s="3"/>
      <c r="L53" s="3"/>
    </row>
    <row r="54" spans="1:12">
      <c r="A54" s="7" t="s">
        <v>154</v>
      </c>
      <c r="B54" s="7" t="s">
        <v>155</v>
      </c>
      <c r="C54" s="7" t="s">
        <v>66</v>
      </c>
      <c r="D54" s="17">
        <v>1</v>
      </c>
      <c r="E54" s="17"/>
      <c r="F54" s="17">
        <f>D54*E54</f>
        <v>0</v>
      </c>
      <c r="G54" s="17"/>
      <c r="H54" s="17">
        <f>D54*G54</f>
        <v>0</v>
      </c>
      <c r="I54" s="17">
        <f>E54+G54</f>
        <v>0</v>
      </c>
      <c r="J54" s="17">
        <f>F54+H54</f>
        <v>0</v>
      </c>
      <c r="K54" s="3"/>
      <c r="L54" s="3"/>
    </row>
    <row r="55" spans="1:12">
      <c r="A55" s="15" t="s">
        <v>156</v>
      </c>
      <c r="B55" s="15" t="s">
        <v>157</v>
      </c>
      <c r="C55" s="15" t="s">
        <v>13</v>
      </c>
      <c r="D55" s="16"/>
      <c r="E55" s="16"/>
      <c r="F55" s="16"/>
      <c r="G55" s="16"/>
      <c r="H55" s="16"/>
      <c r="I55" s="16"/>
      <c r="J55" s="16"/>
      <c r="K55" s="3"/>
      <c r="L55" s="3"/>
    </row>
    <row r="56" spans="1:12">
      <c r="A56" s="7" t="s">
        <v>158</v>
      </c>
      <c r="B56" s="7" t="s">
        <v>159</v>
      </c>
      <c r="C56" s="7" t="s">
        <v>66</v>
      </c>
      <c r="D56" s="17">
        <v>10</v>
      </c>
      <c r="E56" s="17"/>
      <c r="F56" s="17">
        <f>D56*E56</f>
        <v>0</v>
      </c>
      <c r="G56" s="17"/>
      <c r="H56" s="17">
        <f>D56*G56</f>
        <v>0</v>
      </c>
      <c r="I56" s="17">
        <f>E56+G56</f>
        <v>0</v>
      </c>
      <c r="J56" s="17">
        <f>F56+H56</f>
        <v>0</v>
      </c>
      <c r="K56" s="3"/>
      <c r="L56" s="3"/>
    </row>
    <row r="57" spans="1:12">
      <c r="A57" s="18" t="s">
        <v>160</v>
      </c>
      <c r="B57" s="18" t="s">
        <v>161</v>
      </c>
      <c r="C57" s="18" t="s">
        <v>13</v>
      </c>
      <c r="D57" s="19"/>
      <c r="E57" s="19"/>
      <c r="F57" s="19"/>
      <c r="G57" s="19"/>
      <c r="H57" s="19"/>
      <c r="I57" s="19"/>
      <c r="J57" s="19"/>
      <c r="K57" s="3"/>
      <c r="L57" s="3"/>
    </row>
    <row r="58" spans="1:12">
      <c r="A58" s="18" t="s">
        <v>13</v>
      </c>
      <c r="B58" s="18" t="s">
        <v>162</v>
      </c>
      <c r="C58" s="18" t="s">
        <v>13</v>
      </c>
      <c r="D58" s="19"/>
      <c r="E58" s="19"/>
      <c r="F58" s="19"/>
      <c r="G58" s="19"/>
      <c r="H58" s="19"/>
      <c r="I58" s="19"/>
      <c r="J58" s="19"/>
      <c r="K58" s="3"/>
      <c r="L58" s="3"/>
    </row>
    <row r="59" spans="1:12">
      <c r="A59" s="18" t="s">
        <v>163</v>
      </c>
      <c r="B59" s="18" t="s">
        <v>164</v>
      </c>
      <c r="C59" s="18" t="s">
        <v>13</v>
      </c>
      <c r="D59" s="19"/>
      <c r="E59" s="19"/>
      <c r="F59" s="19"/>
      <c r="G59" s="19"/>
      <c r="H59" s="19"/>
      <c r="I59" s="19"/>
      <c r="J59" s="19"/>
      <c r="K59" s="3"/>
      <c r="L59" s="3"/>
    </row>
    <row r="60" spans="1:12">
      <c r="A60" s="18" t="s">
        <v>13</v>
      </c>
      <c r="B60" s="18" t="s">
        <v>165</v>
      </c>
      <c r="C60" s="18" t="s">
        <v>13</v>
      </c>
      <c r="D60" s="19"/>
      <c r="E60" s="19"/>
      <c r="F60" s="19"/>
      <c r="G60" s="19"/>
      <c r="H60" s="19"/>
      <c r="I60" s="19"/>
      <c r="J60" s="19"/>
      <c r="K60" s="3"/>
      <c r="L60" s="3"/>
    </row>
    <row r="61" spans="1:12">
      <c r="A61" s="7" t="s">
        <v>166</v>
      </c>
      <c r="B61" s="7" t="s">
        <v>167</v>
      </c>
      <c r="C61" s="7" t="s">
        <v>66</v>
      </c>
      <c r="D61" s="17">
        <v>3</v>
      </c>
      <c r="E61" s="17"/>
      <c r="F61" s="17">
        <f>D61*E61</f>
        <v>0</v>
      </c>
      <c r="G61" s="17"/>
      <c r="H61" s="17">
        <f>D61*G61</f>
        <v>0</v>
      </c>
      <c r="I61" s="17">
        <f>E61+G61</f>
        <v>0</v>
      </c>
      <c r="J61" s="17">
        <f>F61+H61</f>
        <v>0</v>
      </c>
      <c r="K61" s="3"/>
      <c r="L61" s="3"/>
    </row>
    <row r="62" spans="1:12">
      <c r="A62" s="7" t="s">
        <v>168</v>
      </c>
      <c r="B62" s="7" t="s">
        <v>169</v>
      </c>
      <c r="C62" s="7" t="s">
        <v>66</v>
      </c>
      <c r="D62" s="17">
        <v>1</v>
      </c>
      <c r="E62" s="17"/>
      <c r="F62" s="17">
        <f>D62*E62</f>
        <v>0</v>
      </c>
      <c r="G62" s="17"/>
      <c r="H62" s="17">
        <f>D62*G62</f>
        <v>0</v>
      </c>
      <c r="I62" s="17">
        <f>E62+G62</f>
        <v>0</v>
      </c>
      <c r="J62" s="17">
        <f>F62+H62</f>
        <v>0</v>
      </c>
      <c r="K62" s="3"/>
      <c r="L62" s="3"/>
    </row>
    <row r="63" spans="1:12">
      <c r="A63" s="7" t="s">
        <v>170</v>
      </c>
      <c r="B63" s="7" t="s">
        <v>171</v>
      </c>
      <c r="C63" s="7" t="s">
        <v>66</v>
      </c>
      <c r="D63" s="17">
        <v>1</v>
      </c>
      <c r="E63" s="17"/>
      <c r="F63" s="17">
        <f>D63*E63</f>
        <v>0</v>
      </c>
      <c r="G63" s="17"/>
      <c r="H63" s="17">
        <f>D63*G63</f>
        <v>0</v>
      </c>
      <c r="I63" s="17">
        <f>E63+G63</f>
        <v>0</v>
      </c>
      <c r="J63" s="17">
        <f>F63+H63</f>
        <v>0</v>
      </c>
      <c r="K63" s="3"/>
      <c r="L63" s="3"/>
    </row>
    <row r="64" spans="1:12">
      <c r="A64" s="7" t="s">
        <v>172</v>
      </c>
      <c r="B64" s="7" t="s">
        <v>173</v>
      </c>
      <c r="C64" s="7" t="s">
        <v>66</v>
      </c>
      <c r="D64" s="17">
        <v>1</v>
      </c>
      <c r="E64" s="17"/>
      <c r="F64" s="17">
        <f>D64*E64</f>
        <v>0</v>
      </c>
      <c r="G64" s="17"/>
      <c r="H64" s="17">
        <f>D64*G64</f>
        <v>0</v>
      </c>
      <c r="I64" s="17">
        <f>E64+G64</f>
        <v>0</v>
      </c>
      <c r="J64" s="17">
        <f>F64+H64</f>
        <v>0</v>
      </c>
      <c r="K64" s="3"/>
      <c r="L64" s="3"/>
    </row>
    <row r="65" spans="1:12">
      <c r="A65" s="7" t="s">
        <v>174</v>
      </c>
      <c r="B65" s="7" t="s">
        <v>175</v>
      </c>
      <c r="C65" s="7" t="s">
        <v>66</v>
      </c>
      <c r="D65" s="17">
        <v>1</v>
      </c>
      <c r="E65" s="17"/>
      <c r="F65" s="17">
        <f>D65*E65</f>
        <v>0</v>
      </c>
      <c r="G65" s="17"/>
      <c r="H65" s="17">
        <f>D65*G65</f>
        <v>0</v>
      </c>
      <c r="I65" s="17">
        <f>E65+G65</f>
        <v>0</v>
      </c>
      <c r="J65" s="17">
        <f>F65+H65</f>
        <v>0</v>
      </c>
      <c r="K65" s="3"/>
      <c r="L65" s="3"/>
    </row>
    <row r="66" spans="1:12">
      <c r="A66" s="7" t="s">
        <v>176</v>
      </c>
      <c r="B66" s="7" t="s">
        <v>177</v>
      </c>
      <c r="C66" s="7" t="s">
        <v>66</v>
      </c>
      <c r="D66" s="17">
        <v>2</v>
      </c>
      <c r="E66" s="17"/>
      <c r="F66" s="17">
        <f>D66*E66</f>
        <v>0</v>
      </c>
      <c r="G66" s="17"/>
      <c r="H66" s="17">
        <f>D66*G66</f>
        <v>0</v>
      </c>
      <c r="I66" s="17">
        <f>E66+G66</f>
        <v>0</v>
      </c>
      <c r="J66" s="17">
        <f>F66+H66</f>
        <v>0</v>
      </c>
      <c r="K66" s="3"/>
      <c r="L66" s="3"/>
    </row>
    <row r="67" spans="1:12">
      <c r="A67" s="7" t="s">
        <v>13</v>
      </c>
      <c r="B67" s="7" t="s">
        <v>178</v>
      </c>
      <c r="C67" s="7" t="s">
        <v>66</v>
      </c>
      <c r="D67" s="17">
        <v>9</v>
      </c>
      <c r="E67" s="17"/>
      <c r="F67" s="17">
        <f>D67*E67</f>
        <v>0</v>
      </c>
      <c r="G67" s="17"/>
      <c r="H67" s="17">
        <f>D67*G67</f>
        <v>0</v>
      </c>
      <c r="I67" s="17">
        <f>E67+G67</f>
        <v>0</v>
      </c>
      <c r="J67" s="17">
        <f>F67+H67</f>
        <v>0</v>
      </c>
      <c r="K67" s="3"/>
      <c r="L67" s="3"/>
    </row>
    <row r="68" spans="1:12">
      <c r="A68" s="18" t="s">
        <v>13</v>
      </c>
      <c r="B68" s="18" t="s">
        <v>179</v>
      </c>
      <c r="C68" s="18" t="s">
        <v>13</v>
      </c>
      <c r="D68" s="19"/>
      <c r="E68" s="19"/>
      <c r="F68" s="19"/>
      <c r="G68" s="19"/>
      <c r="H68" s="19"/>
      <c r="I68" s="19"/>
      <c r="J68" s="19"/>
      <c r="K68" s="3"/>
      <c r="L68" s="3"/>
    </row>
    <row r="69" spans="1:12">
      <c r="A69" s="7" t="s">
        <v>13</v>
      </c>
      <c r="B69" s="7" t="s">
        <v>180</v>
      </c>
      <c r="C69" s="7" t="s">
        <v>66</v>
      </c>
      <c r="D69" s="17">
        <v>9</v>
      </c>
      <c r="E69" s="17"/>
      <c r="F69" s="17">
        <f>D69*E69</f>
        <v>0</v>
      </c>
      <c r="G69" s="17"/>
      <c r="H69" s="17">
        <f>D69*G69</f>
        <v>0</v>
      </c>
      <c r="I69" s="17">
        <f>E69+G69</f>
        <v>0</v>
      </c>
      <c r="J69" s="17">
        <f>F69+H69</f>
        <v>0</v>
      </c>
      <c r="K69" s="3"/>
      <c r="L69" s="3"/>
    </row>
    <row r="70" spans="1:12">
      <c r="A70" s="18" t="s">
        <v>87</v>
      </c>
      <c r="B70" s="18" t="s">
        <v>88</v>
      </c>
      <c r="C70" s="18" t="s">
        <v>13</v>
      </c>
      <c r="D70" s="19"/>
      <c r="E70" s="19"/>
      <c r="F70" s="19"/>
      <c r="G70" s="19"/>
      <c r="H70" s="19"/>
      <c r="I70" s="19"/>
      <c r="J70" s="19"/>
      <c r="K70" s="3"/>
      <c r="L70" s="3"/>
    </row>
    <row r="71" spans="1:12">
      <c r="A71" s="7" t="s">
        <v>181</v>
      </c>
      <c r="B71" s="7" t="s">
        <v>182</v>
      </c>
      <c r="C71" s="7" t="s">
        <v>91</v>
      </c>
      <c r="D71" s="17">
        <v>8</v>
      </c>
      <c r="E71" s="17"/>
      <c r="F71" s="17">
        <f>D71*E71</f>
        <v>0</v>
      </c>
      <c r="G71" s="17"/>
      <c r="H71" s="17">
        <f>D71*G71</f>
        <v>0</v>
      </c>
      <c r="I71" s="17">
        <f>E71+G71</f>
        <v>0</v>
      </c>
      <c r="J71" s="17">
        <f>F71+H71</f>
        <v>0</v>
      </c>
      <c r="K71" s="3"/>
      <c r="L71" s="3"/>
    </row>
    <row r="72" spans="1:12">
      <c r="A72" s="7" t="s">
        <v>183</v>
      </c>
      <c r="B72" s="7" t="s">
        <v>184</v>
      </c>
      <c r="C72" s="7" t="s">
        <v>91</v>
      </c>
      <c r="D72" s="17">
        <v>8</v>
      </c>
      <c r="E72" s="17"/>
      <c r="F72" s="17">
        <f>D72*E72</f>
        <v>0</v>
      </c>
      <c r="G72" s="17"/>
      <c r="H72" s="17">
        <f>D72*G72</f>
        <v>0</v>
      </c>
      <c r="I72" s="17">
        <f>E72+G72</f>
        <v>0</v>
      </c>
      <c r="J72" s="17">
        <f>F72+H72</f>
        <v>0</v>
      </c>
      <c r="K72" s="3"/>
      <c r="L72" s="3"/>
    </row>
    <row r="73" spans="1:12">
      <c r="A73" s="7" t="s">
        <v>185</v>
      </c>
      <c r="B73" s="7" t="s">
        <v>186</v>
      </c>
      <c r="C73" s="7" t="s">
        <v>91</v>
      </c>
      <c r="D73" s="17">
        <v>12</v>
      </c>
      <c r="E73" s="17"/>
      <c r="F73" s="17">
        <f>D73*E73</f>
        <v>0</v>
      </c>
      <c r="G73" s="17"/>
      <c r="H73" s="17">
        <f>D73*G73</f>
        <v>0</v>
      </c>
      <c r="I73" s="17">
        <f>E73+G73</f>
        <v>0</v>
      </c>
      <c r="J73" s="17">
        <f>F73+H73</f>
        <v>0</v>
      </c>
      <c r="K73" s="3"/>
      <c r="L73" s="3"/>
    </row>
    <row r="74" spans="1:12">
      <c r="A74" s="7" t="s">
        <v>92</v>
      </c>
      <c r="B74" s="7" t="s">
        <v>93</v>
      </c>
      <c r="C74" s="7" t="s">
        <v>91</v>
      </c>
      <c r="D74" s="17">
        <v>9</v>
      </c>
      <c r="E74" s="17"/>
      <c r="F74" s="17">
        <f>D74*E74</f>
        <v>0</v>
      </c>
      <c r="G74" s="17"/>
      <c r="H74" s="17">
        <f>D74*G74</f>
        <v>0</v>
      </c>
      <c r="I74" s="17">
        <f>E74+G74</f>
        <v>0</v>
      </c>
      <c r="J74" s="17">
        <f>F74+H74</f>
        <v>0</v>
      </c>
      <c r="K74" s="3"/>
      <c r="L74" s="3"/>
    </row>
    <row r="75" spans="1:12">
      <c r="A75" s="7" t="s">
        <v>94</v>
      </c>
      <c r="B75" s="7" t="s">
        <v>95</v>
      </c>
      <c r="C75" s="7" t="s">
        <v>91</v>
      </c>
      <c r="D75" s="17">
        <v>9</v>
      </c>
      <c r="E75" s="17"/>
      <c r="F75" s="17">
        <f>D75*E75</f>
        <v>0</v>
      </c>
      <c r="G75" s="17"/>
      <c r="H75" s="17">
        <f>D75*G75</f>
        <v>0</v>
      </c>
      <c r="I75" s="17">
        <f>E75+G75</f>
        <v>0</v>
      </c>
      <c r="J75" s="17">
        <f>F75+H75</f>
        <v>0</v>
      </c>
      <c r="K75" s="3"/>
      <c r="L75" s="3"/>
    </row>
    <row r="76" spans="1:12">
      <c r="A76" s="18" t="s">
        <v>187</v>
      </c>
      <c r="B76" s="18" t="s">
        <v>188</v>
      </c>
      <c r="C76" s="18" t="s">
        <v>13</v>
      </c>
      <c r="D76" s="19"/>
      <c r="E76" s="19"/>
      <c r="F76" s="19"/>
      <c r="G76" s="19"/>
      <c r="H76" s="19"/>
      <c r="I76" s="19"/>
      <c r="J76" s="19"/>
      <c r="K76" s="3"/>
      <c r="L76" s="3"/>
    </row>
    <row r="77" spans="1:12">
      <c r="A77" s="7" t="s">
        <v>189</v>
      </c>
      <c r="B77" s="7" t="s">
        <v>190</v>
      </c>
      <c r="C77" s="7" t="s">
        <v>91</v>
      </c>
      <c r="D77" s="17">
        <v>8</v>
      </c>
      <c r="E77" s="17"/>
      <c r="F77" s="17">
        <f>D77*E77</f>
        <v>0</v>
      </c>
      <c r="G77" s="17"/>
      <c r="H77" s="17">
        <f>D77*G77</f>
        <v>0</v>
      </c>
      <c r="I77" s="17">
        <f>E77+G77</f>
        <v>0</v>
      </c>
      <c r="J77" s="17">
        <f>F77+H77</f>
        <v>0</v>
      </c>
      <c r="K77" s="3"/>
      <c r="L77" s="3"/>
    </row>
    <row r="78" spans="1:12">
      <c r="A78" s="18" t="s">
        <v>191</v>
      </c>
      <c r="B78" s="18" t="s">
        <v>192</v>
      </c>
      <c r="C78" s="18" t="s">
        <v>13</v>
      </c>
      <c r="D78" s="19"/>
      <c r="E78" s="19"/>
      <c r="F78" s="19"/>
      <c r="G78" s="19"/>
      <c r="H78" s="19"/>
      <c r="I78" s="19"/>
      <c r="J78" s="19"/>
      <c r="K78" s="3"/>
      <c r="L78" s="3"/>
    </row>
    <row r="79" spans="1:12">
      <c r="A79" s="18" t="s">
        <v>193</v>
      </c>
      <c r="B79" s="18" t="s">
        <v>194</v>
      </c>
      <c r="C79" s="18" t="s">
        <v>13</v>
      </c>
      <c r="D79" s="19"/>
      <c r="E79" s="19"/>
      <c r="F79" s="19"/>
      <c r="G79" s="19"/>
      <c r="H79" s="19"/>
      <c r="I79" s="19"/>
      <c r="J79" s="19"/>
      <c r="K79" s="3"/>
      <c r="L79" s="3"/>
    </row>
    <row r="80" spans="1:12">
      <c r="A80" s="7" t="s">
        <v>195</v>
      </c>
      <c r="B80" s="7" t="s">
        <v>196</v>
      </c>
      <c r="C80" s="7" t="s">
        <v>91</v>
      </c>
      <c r="D80" s="17">
        <v>12</v>
      </c>
      <c r="E80" s="17"/>
      <c r="F80" s="17">
        <f>D80*E80</f>
        <v>0</v>
      </c>
      <c r="G80" s="17"/>
      <c r="H80" s="17">
        <f>D80*G80</f>
        <v>0</v>
      </c>
      <c r="I80" s="17">
        <f>E80+G80</f>
        <v>0</v>
      </c>
      <c r="J80" s="17">
        <f>F80+H80</f>
        <v>0</v>
      </c>
      <c r="K80" s="3"/>
      <c r="L80" s="3"/>
    </row>
    <row r="81" spans="1:12">
      <c r="A81" s="7" t="s">
        <v>197</v>
      </c>
      <c r="B81" s="7" t="s">
        <v>198</v>
      </c>
      <c r="C81" s="7" t="s">
        <v>91</v>
      </c>
      <c r="D81" s="17">
        <v>6</v>
      </c>
      <c r="E81" s="17"/>
      <c r="F81" s="17">
        <f>D81*E81</f>
        <v>0</v>
      </c>
      <c r="G81" s="17"/>
      <c r="H81" s="17">
        <f>D81*G81</f>
        <v>0</v>
      </c>
      <c r="I81" s="17">
        <f>E81+G81</f>
        <v>0</v>
      </c>
      <c r="J81" s="17">
        <f>F81+H81</f>
        <v>0</v>
      </c>
      <c r="K81" s="3"/>
      <c r="L81" s="3"/>
    </row>
    <row r="82" spans="1:12">
      <c r="A82" s="18" t="s">
        <v>13</v>
      </c>
      <c r="B82" s="18" t="s">
        <v>199</v>
      </c>
      <c r="C82" s="18" t="s">
        <v>13</v>
      </c>
      <c r="D82" s="19"/>
      <c r="E82" s="19"/>
      <c r="F82" s="19"/>
      <c r="G82" s="19"/>
      <c r="H82" s="19"/>
      <c r="I82" s="19"/>
      <c r="J82" s="19"/>
      <c r="K82" s="3"/>
      <c r="L82" s="3"/>
    </row>
    <row r="83" spans="1:12">
      <c r="A83" s="7" t="s">
        <v>13</v>
      </c>
      <c r="B83" s="7" t="s">
        <v>200</v>
      </c>
      <c r="C83" s="7" t="s">
        <v>66</v>
      </c>
      <c r="D83" s="17">
        <v>1</v>
      </c>
      <c r="E83" s="17"/>
      <c r="F83" s="17">
        <f>D83*E83</f>
        <v>0</v>
      </c>
      <c r="G83" s="17"/>
      <c r="H83" s="17">
        <f>D83*G83</f>
        <v>0</v>
      </c>
      <c r="I83" s="17">
        <f>E83+G83</f>
        <v>0</v>
      </c>
      <c r="J83" s="17">
        <f>F83+H83</f>
        <v>0</v>
      </c>
      <c r="K83" s="3"/>
      <c r="L83" s="3"/>
    </row>
    <row r="84" spans="1:12">
      <c r="A84" s="18" t="s">
        <v>13</v>
      </c>
      <c r="B84" s="18" t="s">
        <v>201</v>
      </c>
      <c r="C84" s="18" t="s">
        <v>13</v>
      </c>
      <c r="D84" s="19"/>
      <c r="E84" s="19"/>
      <c r="F84" s="19"/>
      <c r="G84" s="19"/>
      <c r="H84" s="19"/>
      <c r="I84" s="19"/>
      <c r="J84" s="19"/>
      <c r="K84" s="3"/>
      <c r="L84" s="3"/>
    </row>
    <row r="85" spans="1:12">
      <c r="A85" s="7" t="s">
        <v>13</v>
      </c>
      <c r="B85" s="7" t="s">
        <v>202</v>
      </c>
      <c r="C85" s="7" t="s">
        <v>86</v>
      </c>
      <c r="D85" s="17">
        <v>1</v>
      </c>
      <c r="E85" s="17"/>
      <c r="F85" s="17">
        <f>D85*E85</f>
        <v>0</v>
      </c>
      <c r="G85" s="17"/>
      <c r="H85" s="17">
        <f>D85*G85</f>
        <v>0</v>
      </c>
      <c r="I85" s="17">
        <f>E85+G85</f>
        <v>0</v>
      </c>
      <c r="J85" s="17">
        <f>F85+H85</f>
        <v>0</v>
      </c>
      <c r="K85" s="3"/>
      <c r="L85" s="3"/>
    </row>
    <row r="86" spans="1:12">
      <c r="A86" s="7" t="s">
        <v>13</v>
      </c>
      <c r="B86" s="7" t="s">
        <v>13</v>
      </c>
      <c r="C86" s="7" t="s">
        <v>13</v>
      </c>
      <c r="D86" s="17"/>
      <c r="E86" s="17"/>
      <c r="F86" s="17"/>
      <c r="G86" s="17"/>
      <c r="H86" s="17"/>
      <c r="I86" s="17">
        <f>E86+G86</f>
        <v>0</v>
      </c>
      <c r="J86" s="17">
        <f>F86+H86</f>
        <v>0</v>
      </c>
      <c r="K86" s="3"/>
      <c r="L86" s="3"/>
    </row>
    <row r="87" spans="1:12">
      <c r="A87" s="7" t="s">
        <v>13</v>
      </c>
      <c r="B87" s="7" t="s">
        <v>203</v>
      </c>
      <c r="C87" s="7" t="s">
        <v>13</v>
      </c>
      <c r="D87" s="17"/>
      <c r="E87" s="17"/>
      <c r="F87" s="17">
        <f>M2+Parametry!B31/100*F85</f>
        <v>0</v>
      </c>
      <c r="G87" s="17"/>
      <c r="H87" s="17"/>
      <c r="I87" s="17">
        <f>E87+G87</f>
        <v>0</v>
      </c>
      <c r="J87" s="17">
        <f>F87+H87</f>
        <v>0</v>
      </c>
      <c r="K87" s="3"/>
      <c r="L87" s="3"/>
    </row>
    <row r="88" spans="1:12">
      <c r="A88" s="4" t="s">
        <v>13</v>
      </c>
      <c r="B88" s="4" t="s">
        <v>204</v>
      </c>
      <c r="C88" s="4" t="s">
        <v>13</v>
      </c>
      <c r="D88" s="13"/>
      <c r="E88" s="13"/>
      <c r="F88" s="13">
        <f>SUM(F3:F18,F20:F87)</f>
        <v>0</v>
      </c>
      <c r="G88" s="13"/>
      <c r="H88" s="13">
        <f>SUM(H3:H18,H20:H87)</f>
        <v>0</v>
      </c>
      <c r="I88" s="13"/>
      <c r="J88" s="13">
        <f>SUM(J3:J18,J20:J87)</f>
        <v>0</v>
      </c>
      <c r="K88" s="3"/>
      <c r="L88" s="3"/>
    </row>
    <row r="89" spans="1:12">
      <c r="A89" s="4" t="s">
        <v>13</v>
      </c>
      <c r="B89" s="4" t="s">
        <v>205</v>
      </c>
      <c r="C89" s="4" t="s">
        <v>13</v>
      </c>
      <c r="D89" s="13"/>
      <c r="E89" s="13"/>
      <c r="F89" s="13"/>
      <c r="G89" s="13"/>
      <c r="H89" s="13"/>
      <c r="I89" s="13"/>
      <c r="J89" s="13"/>
      <c r="K89" s="3"/>
      <c r="L89" s="3"/>
    </row>
    <row r="90" spans="1:12">
      <c r="A90" s="18" t="s">
        <v>206</v>
      </c>
      <c r="B90" s="18" t="s">
        <v>207</v>
      </c>
      <c r="C90" s="18" t="s">
        <v>13</v>
      </c>
      <c r="D90" s="19"/>
      <c r="E90" s="19"/>
      <c r="F90" s="19"/>
      <c r="G90" s="19"/>
      <c r="H90" s="19"/>
      <c r="I90" s="19"/>
      <c r="J90" s="19"/>
      <c r="K90" s="3"/>
      <c r="L90" s="3"/>
    </row>
    <row r="91" spans="1:12">
      <c r="A91" s="7" t="s">
        <v>208</v>
      </c>
      <c r="B91" s="7" t="s">
        <v>209</v>
      </c>
      <c r="C91" s="7" t="s">
        <v>210</v>
      </c>
      <c r="D91" s="17">
        <v>0.3</v>
      </c>
      <c r="E91" s="17"/>
      <c r="F91" s="17">
        <f>D91*E91</f>
        <v>0</v>
      </c>
      <c r="G91" s="17"/>
      <c r="H91" s="17">
        <f>D91*G91</f>
        <v>0</v>
      </c>
      <c r="I91" s="17">
        <f>E91+G91</f>
        <v>0</v>
      </c>
      <c r="J91" s="17">
        <f>F91+H91</f>
        <v>0</v>
      </c>
      <c r="K91" s="3"/>
      <c r="L91" s="3"/>
    </row>
    <row r="92" spans="1:12">
      <c r="A92" s="18" t="s">
        <v>211</v>
      </c>
      <c r="B92" s="18" t="s">
        <v>212</v>
      </c>
      <c r="C92" s="18" t="s">
        <v>13</v>
      </c>
      <c r="D92" s="19"/>
      <c r="E92" s="19"/>
      <c r="F92" s="19"/>
      <c r="G92" s="19"/>
      <c r="H92" s="19"/>
      <c r="I92" s="19"/>
      <c r="J92" s="19"/>
      <c r="K92" s="3"/>
      <c r="L92" s="3"/>
    </row>
    <row r="93" spans="1:12">
      <c r="A93" s="7" t="s">
        <v>213</v>
      </c>
      <c r="B93" s="7" t="s">
        <v>214</v>
      </c>
      <c r="C93" s="7" t="s">
        <v>215</v>
      </c>
      <c r="D93" s="17">
        <v>10</v>
      </c>
      <c r="E93" s="17"/>
      <c r="F93" s="17">
        <f>D93*E93</f>
        <v>0</v>
      </c>
      <c r="G93" s="17"/>
      <c r="H93" s="17">
        <f>D93*G93</f>
        <v>0</v>
      </c>
      <c r="I93" s="17">
        <f>E93+G93</f>
        <v>0</v>
      </c>
      <c r="J93" s="17">
        <f>F93+H93</f>
        <v>0</v>
      </c>
      <c r="K93" s="3"/>
      <c r="L93" s="3"/>
    </row>
    <row r="94" spans="1:12">
      <c r="A94" s="18" t="s">
        <v>216</v>
      </c>
      <c r="B94" s="18" t="s">
        <v>217</v>
      </c>
      <c r="C94" s="18" t="s">
        <v>13</v>
      </c>
      <c r="D94" s="19"/>
      <c r="E94" s="19"/>
      <c r="F94" s="19"/>
      <c r="G94" s="19"/>
      <c r="H94" s="19"/>
      <c r="I94" s="19"/>
      <c r="J94" s="19"/>
      <c r="K94" s="3"/>
      <c r="L94" s="3"/>
    </row>
    <row r="95" spans="1:12">
      <c r="A95" s="7" t="s">
        <v>218</v>
      </c>
      <c r="B95" s="7" t="s">
        <v>219</v>
      </c>
      <c r="C95" s="7" t="s">
        <v>220</v>
      </c>
      <c r="D95" s="17">
        <v>2.8</v>
      </c>
      <c r="E95" s="17"/>
      <c r="F95" s="17">
        <f>D95*E95</f>
        <v>0</v>
      </c>
      <c r="G95" s="17"/>
      <c r="H95" s="17">
        <f>D95*G95</f>
        <v>0</v>
      </c>
      <c r="I95" s="17">
        <f>E95+G95</f>
        <v>0</v>
      </c>
      <c r="J95" s="17">
        <f>F95+H95</f>
        <v>0</v>
      </c>
      <c r="K95" s="3"/>
      <c r="L95" s="3"/>
    </row>
    <row r="96" spans="1:12">
      <c r="A96" s="18" t="s">
        <v>221</v>
      </c>
      <c r="B96" s="18" t="s">
        <v>222</v>
      </c>
      <c r="C96" s="18" t="s">
        <v>13</v>
      </c>
      <c r="D96" s="19"/>
      <c r="E96" s="19"/>
      <c r="F96" s="19"/>
      <c r="G96" s="19"/>
      <c r="H96" s="19"/>
      <c r="I96" s="19"/>
      <c r="J96" s="19"/>
      <c r="K96" s="3"/>
      <c r="L96" s="3"/>
    </row>
    <row r="97" spans="1:12">
      <c r="A97" s="7" t="s">
        <v>223</v>
      </c>
      <c r="B97" s="7" t="s">
        <v>224</v>
      </c>
      <c r="C97" s="7" t="s">
        <v>77</v>
      </c>
      <c r="D97" s="17">
        <v>35</v>
      </c>
      <c r="E97" s="17"/>
      <c r="F97" s="17">
        <f>D97*E97</f>
        <v>0</v>
      </c>
      <c r="G97" s="17"/>
      <c r="H97" s="17">
        <f>D97*G97</f>
        <v>0</v>
      </c>
      <c r="I97" s="17">
        <f>E97+G97</f>
        <v>0</v>
      </c>
      <c r="J97" s="17">
        <f>F97+H97</f>
        <v>0</v>
      </c>
      <c r="K97" s="3"/>
      <c r="L97" s="3"/>
    </row>
    <row r="98" spans="1:12">
      <c r="A98" s="7" t="s">
        <v>225</v>
      </c>
      <c r="B98" s="7" t="s">
        <v>226</v>
      </c>
      <c r="C98" s="7" t="s">
        <v>77</v>
      </c>
      <c r="D98" s="17">
        <v>55</v>
      </c>
      <c r="E98" s="17"/>
      <c r="F98" s="17">
        <f>D98*E98</f>
        <v>0</v>
      </c>
      <c r="G98" s="17"/>
      <c r="H98" s="17">
        <f>D98*G98</f>
        <v>0</v>
      </c>
      <c r="I98" s="17">
        <f>E98+G98</f>
        <v>0</v>
      </c>
      <c r="J98" s="17">
        <f>F98+H98</f>
        <v>0</v>
      </c>
      <c r="K98" s="3"/>
      <c r="L98" s="3"/>
    </row>
    <row r="99" spans="1:12">
      <c r="A99" s="18" t="s">
        <v>227</v>
      </c>
      <c r="B99" s="18" t="s">
        <v>228</v>
      </c>
      <c r="C99" s="18" t="s">
        <v>13</v>
      </c>
      <c r="D99" s="19"/>
      <c r="E99" s="19"/>
      <c r="F99" s="19"/>
      <c r="G99" s="19"/>
      <c r="H99" s="19"/>
      <c r="I99" s="19"/>
      <c r="J99" s="19"/>
      <c r="K99" s="3"/>
      <c r="L99" s="3"/>
    </row>
    <row r="100" spans="1:12">
      <c r="A100" s="7" t="s">
        <v>229</v>
      </c>
      <c r="B100" s="7" t="s">
        <v>230</v>
      </c>
      <c r="C100" s="7" t="s">
        <v>215</v>
      </c>
      <c r="D100" s="17">
        <v>10</v>
      </c>
      <c r="E100" s="17"/>
      <c r="F100" s="17">
        <f>D100*E100</f>
        <v>0</v>
      </c>
      <c r="G100" s="17"/>
      <c r="H100" s="17">
        <f>D100*G100</f>
        <v>0</v>
      </c>
      <c r="I100" s="17">
        <f>E100+G100</f>
        <v>0</v>
      </c>
      <c r="J100" s="17">
        <f>F100+H100</f>
        <v>0</v>
      </c>
      <c r="K100" s="3"/>
      <c r="L100" s="3"/>
    </row>
    <row r="101" spans="1:12">
      <c r="A101" s="18" t="s">
        <v>13</v>
      </c>
      <c r="B101" s="18" t="s">
        <v>231</v>
      </c>
      <c r="C101" s="18" t="s">
        <v>13</v>
      </c>
      <c r="D101" s="19"/>
      <c r="E101" s="19"/>
      <c r="F101" s="19"/>
      <c r="G101" s="19"/>
      <c r="H101" s="19"/>
      <c r="I101" s="19"/>
      <c r="J101" s="19"/>
      <c r="K101" s="3"/>
      <c r="L101" s="3"/>
    </row>
    <row r="102" spans="1:12">
      <c r="A102" s="7" t="s">
        <v>13</v>
      </c>
      <c r="B102" s="7" t="s">
        <v>219</v>
      </c>
      <c r="C102" s="7" t="s">
        <v>220</v>
      </c>
      <c r="D102" s="17">
        <v>2.5</v>
      </c>
      <c r="E102" s="17"/>
      <c r="F102" s="17">
        <f>D102*E102</f>
        <v>0</v>
      </c>
      <c r="G102" s="17"/>
      <c r="H102" s="17">
        <f>D102*G102</f>
        <v>0</v>
      </c>
      <c r="I102" s="17">
        <f>E102+G102</f>
        <v>0</v>
      </c>
      <c r="J102" s="17">
        <f>F102+H102</f>
        <v>0</v>
      </c>
      <c r="K102" s="3"/>
      <c r="L102" s="3"/>
    </row>
    <row r="103" spans="1:12">
      <c r="A103" s="18" t="s">
        <v>232</v>
      </c>
      <c r="B103" s="18" t="s">
        <v>233</v>
      </c>
      <c r="C103" s="18" t="s">
        <v>13</v>
      </c>
      <c r="D103" s="19"/>
      <c r="E103" s="19"/>
      <c r="F103" s="19"/>
      <c r="G103" s="19"/>
      <c r="H103" s="19"/>
      <c r="I103" s="19"/>
      <c r="J103" s="19"/>
      <c r="K103" s="3"/>
      <c r="L103" s="3"/>
    </row>
    <row r="104" spans="1:12">
      <c r="A104" s="18" t="s">
        <v>234</v>
      </c>
      <c r="B104" s="18" t="s">
        <v>235</v>
      </c>
      <c r="C104" s="18" t="s">
        <v>13</v>
      </c>
      <c r="D104" s="19"/>
      <c r="E104" s="19"/>
      <c r="F104" s="19"/>
      <c r="G104" s="19"/>
      <c r="H104" s="19"/>
      <c r="I104" s="19"/>
      <c r="J104" s="19"/>
      <c r="K104" s="3"/>
      <c r="L104" s="3"/>
    </row>
    <row r="105" spans="1:12">
      <c r="A105" s="7" t="s">
        <v>236</v>
      </c>
      <c r="B105" s="7" t="s">
        <v>237</v>
      </c>
      <c r="C105" s="7" t="s">
        <v>220</v>
      </c>
      <c r="D105" s="17">
        <v>10.8</v>
      </c>
      <c r="E105" s="17"/>
      <c r="F105" s="17">
        <f>D105*E105</f>
        <v>0</v>
      </c>
      <c r="G105" s="17"/>
      <c r="H105" s="17">
        <f>D105*G105</f>
        <v>0</v>
      </c>
      <c r="I105" s="17">
        <f>E105+G105</f>
        <v>0</v>
      </c>
      <c r="J105" s="17">
        <f>F105+H105</f>
        <v>0</v>
      </c>
      <c r="K105" s="3"/>
      <c r="L105" s="3"/>
    </row>
    <row r="106" spans="1:12">
      <c r="A106" s="18" t="s">
        <v>238</v>
      </c>
      <c r="B106" s="18" t="s">
        <v>239</v>
      </c>
      <c r="C106" s="18" t="s">
        <v>13</v>
      </c>
      <c r="D106" s="19"/>
      <c r="E106" s="19"/>
      <c r="F106" s="19"/>
      <c r="G106" s="19"/>
      <c r="H106" s="19"/>
      <c r="I106" s="19"/>
      <c r="J106" s="19"/>
      <c r="K106" s="3"/>
      <c r="L106" s="3"/>
    </row>
    <row r="107" spans="1:12">
      <c r="A107" s="18" t="s">
        <v>240</v>
      </c>
      <c r="B107" s="18" t="s">
        <v>241</v>
      </c>
      <c r="C107" s="18" t="s">
        <v>13</v>
      </c>
      <c r="D107" s="19"/>
      <c r="E107" s="19"/>
      <c r="F107" s="19"/>
      <c r="G107" s="19"/>
      <c r="H107" s="19"/>
      <c r="I107" s="19"/>
      <c r="J107" s="19"/>
      <c r="K107" s="3"/>
      <c r="L107" s="3"/>
    </row>
    <row r="108" spans="1:12">
      <c r="A108" s="7" t="s">
        <v>242</v>
      </c>
      <c r="B108" s="7" t="s">
        <v>243</v>
      </c>
      <c r="C108" s="7" t="s">
        <v>220</v>
      </c>
      <c r="D108" s="17">
        <v>3.6</v>
      </c>
      <c r="E108" s="17"/>
      <c r="F108" s="17">
        <f>D108*E108</f>
        <v>0</v>
      </c>
      <c r="G108" s="17"/>
      <c r="H108" s="17">
        <f>D108*G108</f>
        <v>0</v>
      </c>
      <c r="I108" s="17">
        <f>E108+G108</f>
        <v>0</v>
      </c>
      <c r="J108" s="17">
        <f>F108+H108</f>
        <v>0</v>
      </c>
      <c r="K108" s="3"/>
      <c r="L108" s="3"/>
    </row>
    <row r="109" spans="1:12">
      <c r="A109" s="18" t="s">
        <v>244</v>
      </c>
      <c r="B109" s="18" t="s">
        <v>245</v>
      </c>
      <c r="C109" s="18" t="s">
        <v>13</v>
      </c>
      <c r="D109" s="19"/>
      <c r="E109" s="19"/>
      <c r="F109" s="19"/>
      <c r="G109" s="19"/>
      <c r="H109" s="19"/>
      <c r="I109" s="19"/>
      <c r="J109" s="19"/>
      <c r="K109" s="3"/>
      <c r="L109" s="3"/>
    </row>
    <row r="110" spans="1:12">
      <c r="A110" s="7" t="s">
        <v>246</v>
      </c>
      <c r="B110" s="7" t="s">
        <v>247</v>
      </c>
      <c r="C110" s="7" t="s">
        <v>66</v>
      </c>
      <c r="D110" s="17">
        <v>3</v>
      </c>
      <c r="E110" s="17"/>
      <c r="F110" s="17">
        <f>D110*E110</f>
        <v>0</v>
      </c>
      <c r="G110" s="17"/>
      <c r="H110" s="17">
        <f>D110*G110</f>
        <v>0</v>
      </c>
      <c r="I110" s="17">
        <f>E110+G110</f>
        <v>0</v>
      </c>
      <c r="J110" s="17">
        <f>F110+H110</f>
        <v>0</v>
      </c>
      <c r="K110" s="3"/>
      <c r="L110" s="3"/>
    </row>
    <row r="111" spans="1:12">
      <c r="A111" s="7" t="s">
        <v>248</v>
      </c>
      <c r="B111" s="7" t="s">
        <v>249</v>
      </c>
      <c r="C111" s="7" t="s">
        <v>66</v>
      </c>
      <c r="D111" s="17">
        <v>6</v>
      </c>
      <c r="E111" s="17"/>
      <c r="F111" s="17">
        <f>D111*E111</f>
        <v>0</v>
      </c>
      <c r="G111" s="17"/>
      <c r="H111" s="17">
        <f>D111*G111</f>
        <v>0</v>
      </c>
      <c r="I111" s="17">
        <f>E111+G111</f>
        <v>0</v>
      </c>
      <c r="J111" s="17">
        <f>F111+H111</f>
        <v>0</v>
      </c>
      <c r="K111" s="3"/>
      <c r="L111" s="3"/>
    </row>
    <row r="112" spans="1:12">
      <c r="A112" s="18" t="s">
        <v>250</v>
      </c>
      <c r="B112" s="18" t="s">
        <v>251</v>
      </c>
      <c r="C112" s="18" t="s">
        <v>13</v>
      </c>
      <c r="D112" s="19"/>
      <c r="E112" s="19"/>
      <c r="F112" s="19"/>
      <c r="G112" s="19"/>
      <c r="H112" s="19"/>
      <c r="I112" s="19"/>
      <c r="J112" s="19"/>
      <c r="K112" s="3"/>
      <c r="L112" s="3"/>
    </row>
    <row r="113" spans="1:12">
      <c r="A113" s="18" t="s">
        <v>13</v>
      </c>
      <c r="B113" s="18" t="s">
        <v>252</v>
      </c>
      <c r="C113" s="18" t="s">
        <v>13</v>
      </c>
      <c r="D113" s="19"/>
      <c r="E113" s="19"/>
      <c r="F113" s="19"/>
      <c r="G113" s="19"/>
      <c r="H113" s="19"/>
      <c r="I113" s="19"/>
      <c r="J113" s="19"/>
      <c r="K113" s="3"/>
      <c r="L113" s="3"/>
    </row>
    <row r="114" spans="1:12">
      <c r="A114" s="7" t="s">
        <v>242</v>
      </c>
      <c r="B114" s="7" t="s">
        <v>253</v>
      </c>
      <c r="C114" s="7" t="s">
        <v>220</v>
      </c>
      <c r="D114" s="17">
        <v>2</v>
      </c>
      <c r="E114" s="17"/>
      <c r="F114" s="17">
        <f>D114*E114</f>
        <v>0</v>
      </c>
      <c r="G114" s="17"/>
      <c r="H114" s="17">
        <f>D114*G114</f>
        <v>0</v>
      </c>
      <c r="I114" s="17">
        <f>E114+G114</f>
        <v>0</v>
      </c>
      <c r="J114" s="17">
        <f>F114+H114</f>
        <v>0</v>
      </c>
      <c r="K114" s="3"/>
      <c r="L114" s="3"/>
    </row>
    <row r="115" spans="1:12">
      <c r="A115" s="18" t="s">
        <v>254</v>
      </c>
      <c r="B115" s="18" t="s">
        <v>255</v>
      </c>
      <c r="C115" s="18" t="s">
        <v>13</v>
      </c>
      <c r="D115" s="19"/>
      <c r="E115" s="19"/>
      <c r="F115" s="19"/>
      <c r="G115" s="19"/>
      <c r="H115" s="19"/>
      <c r="I115" s="19"/>
      <c r="J115" s="19"/>
      <c r="K115" s="3"/>
      <c r="L115" s="3"/>
    </row>
    <row r="116" spans="1:12">
      <c r="A116" s="7" t="s">
        <v>256</v>
      </c>
      <c r="B116" s="7" t="s">
        <v>257</v>
      </c>
      <c r="C116" s="7" t="s">
        <v>77</v>
      </c>
      <c r="D116" s="17">
        <v>230</v>
      </c>
      <c r="E116" s="17"/>
      <c r="F116" s="17">
        <f>D116*E116</f>
        <v>0</v>
      </c>
      <c r="G116" s="17"/>
      <c r="H116" s="17">
        <f>D116*G116</f>
        <v>0</v>
      </c>
      <c r="I116" s="17">
        <f>E116+G116</f>
        <v>0</v>
      </c>
      <c r="J116" s="17">
        <f>F116+H116</f>
        <v>0</v>
      </c>
      <c r="K116" s="3"/>
      <c r="L116" s="3"/>
    </row>
    <row r="117" spans="1:12">
      <c r="A117" s="7" t="s">
        <v>256</v>
      </c>
      <c r="B117" s="7" t="s">
        <v>258</v>
      </c>
      <c r="C117" s="7" t="s">
        <v>77</v>
      </c>
      <c r="D117" s="17">
        <v>10</v>
      </c>
      <c r="E117" s="17"/>
      <c r="F117" s="17">
        <f>D117*E117</f>
        <v>0</v>
      </c>
      <c r="G117" s="17"/>
      <c r="H117" s="17">
        <f>D117*G117</f>
        <v>0</v>
      </c>
      <c r="I117" s="17">
        <f>E117+G117</f>
        <v>0</v>
      </c>
      <c r="J117" s="17">
        <f>F117+H117</f>
        <v>0</v>
      </c>
      <c r="K117" s="3"/>
      <c r="L117" s="3"/>
    </row>
    <row r="118" spans="1:12">
      <c r="A118" s="18" t="s">
        <v>259</v>
      </c>
      <c r="B118" s="18" t="s">
        <v>260</v>
      </c>
      <c r="C118" s="18" t="s">
        <v>13</v>
      </c>
      <c r="D118" s="19"/>
      <c r="E118" s="19"/>
      <c r="F118" s="19"/>
      <c r="G118" s="19"/>
      <c r="H118" s="19"/>
      <c r="I118" s="19"/>
      <c r="J118" s="19"/>
      <c r="K118" s="3"/>
      <c r="L118" s="3"/>
    </row>
    <row r="119" spans="1:12">
      <c r="A119" s="7" t="s">
        <v>261</v>
      </c>
      <c r="B119" s="7" t="s">
        <v>262</v>
      </c>
      <c r="C119" s="7" t="s">
        <v>77</v>
      </c>
      <c r="D119" s="17">
        <v>230</v>
      </c>
      <c r="E119" s="17"/>
      <c r="F119" s="17">
        <f>D119*E119</f>
        <v>0</v>
      </c>
      <c r="G119" s="17"/>
      <c r="H119" s="17">
        <f>D119*G119</f>
        <v>0</v>
      </c>
      <c r="I119" s="17">
        <f>E119+G119</f>
        <v>0</v>
      </c>
      <c r="J119" s="17">
        <f>F119+H119</f>
        <v>0</v>
      </c>
      <c r="K119" s="3"/>
      <c r="L119" s="3"/>
    </row>
    <row r="120" spans="1:12">
      <c r="A120" s="18" t="s">
        <v>263</v>
      </c>
      <c r="B120" s="18" t="s">
        <v>264</v>
      </c>
      <c r="C120" s="18" t="s">
        <v>13</v>
      </c>
      <c r="D120" s="19"/>
      <c r="E120" s="19"/>
      <c r="F120" s="19"/>
      <c r="G120" s="19"/>
      <c r="H120" s="19"/>
      <c r="I120" s="19"/>
      <c r="J120" s="19"/>
      <c r="K120" s="3"/>
      <c r="L120" s="3"/>
    </row>
    <row r="121" spans="1:12">
      <c r="A121" s="7" t="s">
        <v>265</v>
      </c>
      <c r="B121" s="7" t="s">
        <v>266</v>
      </c>
      <c r="C121" s="7" t="s">
        <v>77</v>
      </c>
      <c r="D121" s="17">
        <v>230</v>
      </c>
      <c r="E121" s="17"/>
      <c r="F121" s="17">
        <f>D121*E121</f>
        <v>0</v>
      </c>
      <c r="G121" s="17"/>
      <c r="H121" s="17">
        <f>D121*G121</f>
        <v>0</v>
      </c>
      <c r="I121" s="17">
        <f>E121+G121</f>
        <v>0</v>
      </c>
      <c r="J121" s="17">
        <f>F121+H121</f>
        <v>0</v>
      </c>
      <c r="K121" s="3"/>
      <c r="L121" s="3"/>
    </row>
    <row r="122" spans="1:12">
      <c r="A122" s="18" t="s">
        <v>267</v>
      </c>
      <c r="B122" s="18" t="s">
        <v>268</v>
      </c>
      <c r="C122" s="18" t="s">
        <v>13</v>
      </c>
      <c r="D122" s="19"/>
      <c r="E122" s="19"/>
      <c r="F122" s="19"/>
      <c r="G122" s="19"/>
      <c r="H122" s="19"/>
      <c r="I122" s="19"/>
      <c r="J122" s="19"/>
      <c r="K122" s="3"/>
      <c r="L122" s="3"/>
    </row>
    <row r="123" spans="1:12">
      <c r="A123" s="7" t="s">
        <v>269</v>
      </c>
      <c r="B123" s="7" t="s">
        <v>270</v>
      </c>
      <c r="C123" s="7" t="s">
        <v>220</v>
      </c>
      <c r="D123" s="17">
        <v>1.95</v>
      </c>
      <c r="E123" s="17"/>
      <c r="F123" s="17">
        <f>D123*E123</f>
        <v>0</v>
      </c>
      <c r="G123" s="17"/>
      <c r="H123" s="17">
        <f>D123*G123</f>
        <v>0</v>
      </c>
      <c r="I123" s="17">
        <f>E123+G123</f>
        <v>0</v>
      </c>
      <c r="J123" s="17">
        <f>F123+H123</f>
        <v>0</v>
      </c>
      <c r="K123" s="3"/>
      <c r="L123" s="3"/>
    </row>
    <row r="124" spans="1:12">
      <c r="A124" s="18" t="s">
        <v>13</v>
      </c>
      <c r="B124" s="18" t="s">
        <v>271</v>
      </c>
      <c r="C124" s="18" t="s">
        <v>13</v>
      </c>
      <c r="D124" s="19"/>
      <c r="E124" s="19"/>
      <c r="F124" s="19"/>
      <c r="G124" s="19"/>
      <c r="H124" s="19"/>
      <c r="I124" s="19"/>
      <c r="J124" s="19"/>
      <c r="K124" s="3"/>
      <c r="L124" s="3"/>
    </row>
    <row r="125" spans="1:12">
      <c r="A125" s="7" t="s">
        <v>13</v>
      </c>
      <c r="B125" s="7" t="s">
        <v>272</v>
      </c>
      <c r="C125" s="7" t="s">
        <v>77</v>
      </c>
      <c r="D125" s="17">
        <v>65</v>
      </c>
      <c r="E125" s="17"/>
      <c r="F125" s="17">
        <f>D125*E125</f>
        <v>0</v>
      </c>
      <c r="G125" s="17"/>
      <c r="H125" s="17">
        <f>D125*G125</f>
        <v>0</v>
      </c>
      <c r="I125" s="17">
        <f>E125+G125</f>
        <v>0</v>
      </c>
      <c r="J125" s="17">
        <f>F125+H125</f>
        <v>0</v>
      </c>
      <c r="K125" s="3"/>
      <c r="L125" s="3"/>
    </row>
    <row r="126" spans="1:12" ht="26.25">
      <c r="A126" s="18" t="s">
        <v>273</v>
      </c>
      <c r="B126" s="20" t="s">
        <v>274</v>
      </c>
      <c r="C126" s="18" t="s">
        <v>13</v>
      </c>
      <c r="D126" s="19"/>
      <c r="E126" s="19"/>
      <c r="F126" s="19"/>
      <c r="G126" s="19"/>
      <c r="H126" s="19"/>
      <c r="I126" s="19"/>
      <c r="J126" s="19"/>
      <c r="K126" s="3"/>
      <c r="L126" s="3"/>
    </row>
    <row r="127" spans="1:12">
      <c r="A127" s="7" t="s">
        <v>275</v>
      </c>
      <c r="B127" s="7" t="s">
        <v>276</v>
      </c>
      <c r="C127" s="7" t="s">
        <v>66</v>
      </c>
      <c r="D127" s="17">
        <v>34</v>
      </c>
      <c r="E127" s="17"/>
      <c r="F127" s="17">
        <f>D127*E127</f>
        <v>0</v>
      </c>
      <c r="G127" s="17"/>
      <c r="H127" s="17">
        <f>D127*G127</f>
        <v>0</v>
      </c>
      <c r="I127" s="17">
        <f>E127+G127</f>
        <v>0</v>
      </c>
      <c r="J127" s="17">
        <f>F127+H127</f>
        <v>0</v>
      </c>
      <c r="K127" s="3"/>
      <c r="L127" s="3"/>
    </row>
    <row r="128" spans="1:12">
      <c r="A128" s="18" t="s">
        <v>277</v>
      </c>
      <c r="B128" s="18" t="s">
        <v>278</v>
      </c>
      <c r="C128" s="18" t="s">
        <v>13</v>
      </c>
      <c r="D128" s="19"/>
      <c r="E128" s="19"/>
      <c r="F128" s="19"/>
      <c r="G128" s="19"/>
      <c r="H128" s="19"/>
      <c r="I128" s="19"/>
      <c r="J128" s="19"/>
      <c r="K128" s="3"/>
      <c r="L128" s="3"/>
    </row>
    <row r="129" spans="1:12">
      <c r="A129" s="7" t="s">
        <v>279</v>
      </c>
      <c r="B129" s="7" t="s">
        <v>257</v>
      </c>
      <c r="C129" s="7" t="s">
        <v>77</v>
      </c>
      <c r="D129" s="17">
        <v>230</v>
      </c>
      <c r="E129" s="17"/>
      <c r="F129" s="17">
        <f>D129*E129</f>
        <v>0</v>
      </c>
      <c r="G129" s="17"/>
      <c r="H129" s="17">
        <f>D129*G129</f>
        <v>0</v>
      </c>
      <c r="I129" s="17">
        <f>E129+G129</f>
        <v>0</v>
      </c>
      <c r="J129" s="17">
        <f>F129+H129</f>
        <v>0</v>
      </c>
      <c r="K129" s="3"/>
      <c r="L129" s="3"/>
    </row>
    <row r="130" spans="1:12">
      <c r="A130" s="7" t="s">
        <v>279</v>
      </c>
      <c r="B130" s="7" t="s">
        <v>258</v>
      </c>
      <c r="C130" s="7" t="s">
        <v>77</v>
      </c>
      <c r="D130" s="17">
        <v>10</v>
      </c>
      <c r="E130" s="17"/>
      <c r="F130" s="17">
        <f>D130*E130</f>
        <v>0</v>
      </c>
      <c r="G130" s="17"/>
      <c r="H130" s="17">
        <f>D130*G130</f>
        <v>0</v>
      </c>
      <c r="I130" s="17">
        <f>E130+G130</f>
        <v>0</v>
      </c>
      <c r="J130" s="17">
        <f>F130+H130</f>
        <v>0</v>
      </c>
      <c r="K130" s="3"/>
      <c r="L130" s="3"/>
    </row>
    <row r="131" spans="1:12">
      <c r="A131" s="7" t="s">
        <v>13</v>
      </c>
      <c r="B131" s="7" t="s">
        <v>280</v>
      </c>
      <c r="C131" s="7" t="s">
        <v>220</v>
      </c>
      <c r="D131" s="17">
        <v>54.8</v>
      </c>
      <c r="E131" s="17"/>
      <c r="F131" s="17">
        <f>D131*E131</f>
        <v>0</v>
      </c>
      <c r="G131" s="17"/>
      <c r="H131" s="17">
        <f>D131*G131</f>
        <v>0</v>
      </c>
      <c r="I131" s="17">
        <f>E131+G131</f>
        <v>0</v>
      </c>
      <c r="J131" s="17">
        <f>F131+H131</f>
        <v>0</v>
      </c>
      <c r="K131" s="3"/>
      <c r="L131" s="3"/>
    </row>
    <row r="132" spans="1:12">
      <c r="A132" s="18" t="s">
        <v>281</v>
      </c>
      <c r="B132" s="18" t="s">
        <v>282</v>
      </c>
      <c r="C132" s="18" t="s">
        <v>13</v>
      </c>
      <c r="D132" s="19"/>
      <c r="E132" s="19"/>
      <c r="F132" s="19"/>
      <c r="G132" s="19"/>
      <c r="H132" s="19"/>
      <c r="I132" s="19"/>
      <c r="J132" s="19"/>
      <c r="K132" s="3"/>
      <c r="L132" s="3"/>
    </row>
    <row r="133" spans="1:12">
      <c r="A133" s="7" t="s">
        <v>283</v>
      </c>
      <c r="B133" s="7" t="s">
        <v>284</v>
      </c>
      <c r="C133" s="7" t="s">
        <v>220</v>
      </c>
      <c r="D133" s="17">
        <v>25.3</v>
      </c>
      <c r="E133" s="17"/>
      <c r="F133" s="17">
        <f>D133*E133</f>
        <v>0</v>
      </c>
      <c r="G133" s="17"/>
      <c r="H133" s="17">
        <f>D133*G133</f>
        <v>0</v>
      </c>
      <c r="I133" s="17">
        <f>E133+G133</f>
        <v>0</v>
      </c>
      <c r="J133" s="17">
        <f>F133+H133</f>
        <v>0</v>
      </c>
      <c r="K133" s="3"/>
      <c r="L133" s="3"/>
    </row>
    <row r="134" spans="1:12">
      <c r="A134" s="18" t="s">
        <v>285</v>
      </c>
      <c r="B134" s="18" t="s">
        <v>286</v>
      </c>
      <c r="C134" s="18" t="s">
        <v>13</v>
      </c>
      <c r="D134" s="19"/>
      <c r="E134" s="19"/>
      <c r="F134" s="19"/>
      <c r="G134" s="19"/>
      <c r="H134" s="19"/>
      <c r="I134" s="19"/>
      <c r="J134" s="19"/>
      <c r="K134" s="3"/>
      <c r="L134" s="3"/>
    </row>
    <row r="135" spans="1:12">
      <c r="A135" s="7" t="s">
        <v>287</v>
      </c>
      <c r="B135" s="7" t="s">
        <v>288</v>
      </c>
      <c r="C135" s="7" t="s">
        <v>215</v>
      </c>
      <c r="D135" s="17">
        <v>110</v>
      </c>
      <c r="E135" s="17"/>
      <c r="F135" s="17">
        <f>D135*E135</f>
        <v>0</v>
      </c>
      <c r="G135" s="17"/>
      <c r="H135" s="17">
        <f>D135*G135</f>
        <v>0</v>
      </c>
      <c r="I135" s="17">
        <f>E135+G135</f>
        <v>0</v>
      </c>
      <c r="J135" s="17">
        <f>F135+H135</f>
        <v>0</v>
      </c>
      <c r="K135" s="3"/>
      <c r="L135" s="3"/>
    </row>
    <row r="136" spans="1:12">
      <c r="A136" s="7" t="s">
        <v>289</v>
      </c>
      <c r="B136" s="7" t="s">
        <v>290</v>
      </c>
      <c r="C136" s="7" t="s">
        <v>215</v>
      </c>
      <c r="D136" s="17">
        <v>10</v>
      </c>
      <c r="E136" s="17"/>
      <c r="F136" s="17">
        <f>D136*E136</f>
        <v>0</v>
      </c>
      <c r="G136" s="17"/>
      <c r="H136" s="17">
        <f>D136*G136</f>
        <v>0</v>
      </c>
      <c r="I136" s="17">
        <f>E136+G136</f>
        <v>0</v>
      </c>
      <c r="J136" s="17">
        <f>F136+H136</f>
        <v>0</v>
      </c>
      <c r="K136" s="3"/>
      <c r="L136" s="3"/>
    </row>
    <row r="137" spans="1:12">
      <c r="A137" s="18" t="s">
        <v>291</v>
      </c>
      <c r="B137" s="18" t="s">
        <v>292</v>
      </c>
      <c r="C137" s="18" t="s">
        <v>13</v>
      </c>
      <c r="D137" s="19"/>
      <c r="E137" s="19"/>
      <c r="F137" s="19"/>
      <c r="G137" s="19"/>
      <c r="H137" s="19"/>
      <c r="I137" s="19"/>
      <c r="J137" s="19"/>
      <c r="K137" s="3"/>
      <c r="L137" s="3"/>
    </row>
    <row r="138" spans="1:12">
      <c r="A138" s="7" t="s">
        <v>293</v>
      </c>
      <c r="B138" s="7" t="s">
        <v>294</v>
      </c>
      <c r="C138" s="7" t="s">
        <v>215</v>
      </c>
      <c r="D138" s="17">
        <v>10</v>
      </c>
      <c r="E138" s="17"/>
      <c r="F138" s="17">
        <f>D138*E138</f>
        <v>0</v>
      </c>
      <c r="G138" s="17"/>
      <c r="H138" s="17">
        <f>D138*G138</f>
        <v>0</v>
      </c>
      <c r="I138" s="17">
        <f>E138+G138</f>
        <v>0</v>
      </c>
      <c r="J138" s="17">
        <f>F138+H138</f>
        <v>0</v>
      </c>
      <c r="K138" s="3"/>
      <c r="L138" s="3"/>
    </row>
    <row r="139" spans="1:12">
      <c r="A139" s="7" t="s">
        <v>13</v>
      </c>
      <c r="B139" s="7" t="s">
        <v>295</v>
      </c>
      <c r="C139" s="7" t="s">
        <v>215</v>
      </c>
      <c r="D139" s="17">
        <v>10</v>
      </c>
      <c r="E139" s="17"/>
      <c r="F139" s="17">
        <f>D139*E139</f>
        <v>0</v>
      </c>
      <c r="G139" s="17"/>
      <c r="H139" s="17">
        <f>D139*G139</f>
        <v>0</v>
      </c>
      <c r="I139" s="17">
        <f>E139+G139</f>
        <v>0</v>
      </c>
      <c r="J139" s="17">
        <f>F139+H139</f>
        <v>0</v>
      </c>
      <c r="K139" s="3"/>
      <c r="L139" s="3"/>
    </row>
    <row r="140" spans="1:12">
      <c r="A140" s="7" t="s">
        <v>13</v>
      </c>
      <c r="B140" s="7" t="s">
        <v>296</v>
      </c>
      <c r="C140" s="7" t="s">
        <v>215</v>
      </c>
      <c r="D140" s="17">
        <v>10</v>
      </c>
      <c r="E140" s="17"/>
      <c r="F140" s="17">
        <f>D140*E140</f>
        <v>0</v>
      </c>
      <c r="G140" s="17"/>
      <c r="H140" s="17">
        <f>D140*G140</f>
        <v>0</v>
      </c>
      <c r="I140" s="17">
        <f>E140+G140</f>
        <v>0</v>
      </c>
      <c r="J140" s="17">
        <f>F140+H140</f>
        <v>0</v>
      </c>
      <c r="K140" s="3"/>
      <c r="L140" s="3"/>
    </row>
    <row r="141" spans="1:12">
      <c r="A141" s="18" t="s">
        <v>297</v>
      </c>
      <c r="B141" s="18" t="s">
        <v>298</v>
      </c>
      <c r="C141" s="18" t="s">
        <v>13</v>
      </c>
      <c r="D141" s="19"/>
      <c r="E141" s="19"/>
      <c r="F141" s="19"/>
      <c r="G141" s="19"/>
      <c r="H141" s="19"/>
      <c r="I141" s="19"/>
      <c r="J141" s="19"/>
      <c r="K141" s="3"/>
      <c r="L141" s="3"/>
    </row>
    <row r="142" spans="1:12">
      <c r="A142" s="7" t="s">
        <v>299</v>
      </c>
      <c r="B142" s="7" t="s">
        <v>300</v>
      </c>
      <c r="C142" s="7" t="s">
        <v>215</v>
      </c>
      <c r="D142" s="17">
        <v>8</v>
      </c>
      <c r="E142" s="17"/>
      <c r="F142" s="17">
        <f>D142*E142</f>
        <v>0</v>
      </c>
      <c r="G142" s="17"/>
      <c r="H142" s="17">
        <f>D142*G142</f>
        <v>0</v>
      </c>
      <c r="I142" s="17">
        <f>E142+G142</f>
        <v>0</v>
      </c>
      <c r="J142" s="17">
        <f>F142+H142</f>
        <v>0</v>
      </c>
      <c r="K142" s="3"/>
      <c r="L142" s="3"/>
    </row>
    <row r="143" spans="1:12">
      <c r="A143" s="7" t="s">
        <v>301</v>
      </c>
      <c r="B143" s="7" t="s">
        <v>302</v>
      </c>
      <c r="C143" s="7" t="s">
        <v>215</v>
      </c>
      <c r="D143" s="17">
        <v>10</v>
      </c>
      <c r="E143" s="17"/>
      <c r="F143" s="17">
        <f>D143*E143</f>
        <v>0</v>
      </c>
      <c r="G143" s="17"/>
      <c r="H143" s="17">
        <f>D143*G143</f>
        <v>0</v>
      </c>
      <c r="I143" s="17">
        <f>E143+G143</f>
        <v>0</v>
      </c>
      <c r="J143" s="17">
        <f>F143+H143</f>
        <v>0</v>
      </c>
      <c r="K143" s="3"/>
      <c r="L143" s="3"/>
    </row>
    <row r="144" spans="1:12">
      <c r="A144" s="18" t="s">
        <v>297</v>
      </c>
      <c r="B144" s="18" t="s">
        <v>303</v>
      </c>
      <c r="C144" s="18" t="s">
        <v>13</v>
      </c>
      <c r="D144" s="19"/>
      <c r="E144" s="19"/>
      <c r="F144" s="19"/>
      <c r="G144" s="19"/>
      <c r="H144" s="19"/>
      <c r="I144" s="19"/>
      <c r="J144" s="19"/>
      <c r="K144" s="3"/>
      <c r="L144" s="3"/>
    </row>
    <row r="145" spans="1:12">
      <c r="A145" s="7" t="s">
        <v>13</v>
      </c>
      <c r="B145" s="7" t="s">
        <v>304</v>
      </c>
      <c r="C145" s="7" t="s">
        <v>215</v>
      </c>
      <c r="D145" s="17">
        <v>8</v>
      </c>
      <c r="E145" s="17"/>
      <c r="F145" s="17">
        <f>D145*E145</f>
        <v>0</v>
      </c>
      <c r="G145" s="17"/>
      <c r="H145" s="17">
        <f>D145*G145</f>
        <v>0</v>
      </c>
      <c r="I145" s="17">
        <f>E145+G145</f>
        <v>0</v>
      </c>
      <c r="J145" s="17">
        <f>F145+H145</f>
        <v>0</v>
      </c>
      <c r="K145" s="3"/>
      <c r="L145" s="3"/>
    </row>
    <row r="146" spans="1:12">
      <c r="A146" s="4" t="s">
        <v>13</v>
      </c>
      <c r="B146" s="4" t="s">
        <v>305</v>
      </c>
      <c r="C146" s="4" t="s">
        <v>13</v>
      </c>
      <c r="D146" s="13"/>
      <c r="E146" s="13"/>
      <c r="F146" s="13">
        <f>SUM(F90:F145)</f>
        <v>0</v>
      </c>
      <c r="G146" s="13"/>
      <c r="H146" s="13">
        <f>SUM(H90:H145)</f>
        <v>0</v>
      </c>
      <c r="I146" s="13"/>
      <c r="J146" s="13">
        <f>SUM(J90:J145)</f>
        <v>0</v>
      </c>
      <c r="K146" s="3"/>
      <c r="L146" s="3"/>
    </row>
    <row r="147" spans="1:12">
      <c r="A147" s="7" t="s">
        <v>13</v>
      </c>
      <c r="B147" s="7" t="s">
        <v>13</v>
      </c>
      <c r="C147" s="7" t="s">
        <v>13</v>
      </c>
      <c r="D147" s="17"/>
      <c r="E147" s="17"/>
      <c r="F147" s="17"/>
      <c r="G147" s="17"/>
      <c r="H147" s="17"/>
      <c r="I147" s="17">
        <f>E147+G147</f>
        <v>0</v>
      </c>
      <c r="J147" s="17">
        <f>F147+H147</f>
        <v>0</v>
      </c>
      <c r="K147" s="3"/>
      <c r="L147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311F-85BF-45C7-BC24-666D1A8AA131}">
  <dimension ref="A1:D31"/>
  <sheetViews>
    <sheetView workbookViewId="0"/>
  </sheetViews>
  <sheetFormatPr defaultRowHeight="15"/>
  <cols>
    <col min="1" max="1" width="28.42578125" style="1" bestFit="1" customWidth="1"/>
    <col min="2" max="2" width="63.42578125" style="1" bestFit="1" customWidth="1"/>
    <col min="4" max="4" width="0" style="1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 ht="26.25">
      <c r="A3" s="2" t="s">
        <v>4</v>
      </c>
      <c r="B3" s="5" t="s">
        <v>5</v>
      </c>
      <c r="C3" s="3"/>
    </row>
    <row r="4" spans="1:3" ht="26.25">
      <c r="A4" s="2" t="s">
        <v>6</v>
      </c>
      <c r="B4" s="5" t="s">
        <v>7</v>
      </c>
      <c r="C4" s="3"/>
    </row>
    <row r="5" spans="1:3">
      <c r="A5" s="2" t="s">
        <v>8</v>
      </c>
      <c r="B5" s="6" t="s">
        <v>9</v>
      </c>
      <c r="C5" s="3"/>
    </row>
    <row r="6" spans="1:3">
      <c r="A6" s="2" t="s">
        <v>10</v>
      </c>
      <c r="B6" s="6" t="s">
        <v>11</v>
      </c>
      <c r="C6" s="3"/>
    </row>
    <row r="7" spans="1:3">
      <c r="A7" s="2" t="s">
        <v>12</v>
      </c>
      <c r="B7" s="6" t="s">
        <v>13</v>
      </c>
      <c r="C7" s="3"/>
    </row>
    <row r="8" spans="1:3">
      <c r="A8" s="2" t="s">
        <v>14</v>
      </c>
      <c r="B8" s="6" t="s">
        <v>13</v>
      </c>
      <c r="C8" s="3"/>
    </row>
    <row r="9" spans="1:3">
      <c r="A9" s="2" t="s">
        <v>15</v>
      </c>
      <c r="B9" s="6" t="s">
        <v>16</v>
      </c>
      <c r="C9" s="3"/>
    </row>
    <row r="10" spans="1:3">
      <c r="A10" s="2" t="s">
        <v>17</v>
      </c>
      <c r="B10" s="6" t="s">
        <v>13</v>
      </c>
      <c r="C10" s="3"/>
    </row>
    <row r="11" spans="1:3">
      <c r="A11" s="2" t="s">
        <v>18</v>
      </c>
      <c r="B11" s="6" t="s">
        <v>13</v>
      </c>
      <c r="C11" s="3"/>
    </row>
    <row r="12" spans="1:3">
      <c r="A12" s="2" t="s">
        <v>19</v>
      </c>
      <c r="B12" s="6" t="s">
        <v>13</v>
      </c>
      <c r="C12" s="3"/>
    </row>
    <row r="13" spans="1:3">
      <c r="A13" s="2" t="s">
        <v>20</v>
      </c>
      <c r="B13" s="6" t="s">
        <v>21</v>
      </c>
      <c r="C13" s="3"/>
    </row>
    <row r="14" spans="1:3">
      <c r="A14" s="2" t="s">
        <v>22</v>
      </c>
      <c r="B14" s="6" t="s">
        <v>23</v>
      </c>
      <c r="C14" s="3"/>
    </row>
    <row r="15" spans="1:3">
      <c r="A15" s="2" t="s">
        <v>13</v>
      </c>
      <c r="B15" s="7" t="s">
        <v>13</v>
      </c>
      <c r="C15" s="3"/>
    </row>
    <row r="16" spans="1:3">
      <c r="A16" s="2" t="s">
        <v>24</v>
      </c>
      <c r="B16" s="8" t="s">
        <v>25</v>
      </c>
      <c r="C16" s="3"/>
    </row>
    <row r="17" spans="1:3">
      <c r="A17" s="2" t="s">
        <v>26</v>
      </c>
      <c r="B17" s="8" t="s">
        <v>27</v>
      </c>
      <c r="C17" s="3"/>
    </row>
    <row r="18" spans="1:3">
      <c r="A18" s="2" t="s">
        <v>28</v>
      </c>
      <c r="B18" s="8" t="s">
        <v>29</v>
      </c>
      <c r="C18" s="3"/>
    </row>
    <row r="19" spans="1:3">
      <c r="A19" s="2" t="s">
        <v>30</v>
      </c>
      <c r="B19" s="8" t="s">
        <v>27</v>
      </c>
      <c r="C19" s="3"/>
    </row>
    <row r="20" spans="1:3">
      <c r="A20" s="2" t="s">
        <v>31</v>
      </c>
      <c r="B20" s="8" t="s">
        <v>32</v>
      </c>
      <c r="C20" s="3"/>
    </row>
    <row r="21" spans="1:3">
      <c r="A21" s="2" t="s">
        <v>33</v>
      </c>
      <c r="B21" s="8" t="s">
        <v>32</v>
      </c>
      <c r="C21" s="3"/>
    </row>
    <row r="22" spans="1:3">
      <c r="A22" s="2" t="s">
        <v>34</v>
      </c>
      <c r="B22" s="8" t="s">
        <v>35</v>
      </c>
      <c r="C22" s="3"/>
    </row>
    <row r="23" spans="1:3">
      <c r="A23" s="2" t="s">
        <v>36</v>
      </c>
      <c r="B23" s="8" t="s">
        <v>37</v>
      </c>
      <c r="C23" s="3"/>
    </row>
    <row r="24" spans="1:3">
      <c r="A24" s="2" t="s">
        <v>38</v>
      </c>
      <c r="B24" s="8" t="s">
        <v>39</v>
      </c>
      <c r="C24" s="3"/>
    </row>
    <row r="25" spans="1:3">
      <c r="A25" s="2" t="s">
        <v>40</v>
      </c>
      <c r="B25" s="8" t="s">
        <v>41</v>
      </c>
      <c r="C25" s="3"/>
    </row>
    <row r="26" spans="1:3">
      <c r="A26" s="2" t="s">
        <v>42</v>
      </c>
      <c r="B26" s="8" t="s">
        <v>43</v>
      </c>
      <c r="C26" s="3"/>
    </row>
    <row r="27" spans="1:3">
      <c r="A27" s="2" t="s">
        <v>44</v>
      </c>
      <c r="B27" s="8" t="s">
        <v>41</v>
      </c>
      <c r="C27" s="3"/>
    </row>
    <row r="28" spans="1:3">
      <c r="A28" s="2" t="s">
        <v>45</v>
      </c>
      <c r="B28" s="8" t="s">
        <v>41</v>
      </c>
      <c r="C28" s="3"/>
    </row>
    <row r="29" spans="1:3" ht="24.75">
      <c r="A29" s="9" t="s">
        <v>46</v>
      </c>
      <c r="B29" s="8" t="s">
        <v>47</v>
      </c>
      <c r="C29" s="3"/>
    </row>
    <row r="30" spans="1:3">
      <c r="A30" s="2" t="s">
        <v>48</v>
      </c>
      <c r="B30" s="8" t="s">
        <v>49</v>
      </c>
      <c r="C30" s="3"/>
    </row>
    <row r="31" spans="1:3">
      <c r="A31" s="1" t="s">
        <v>50</v>
      </c>
      <c r="B31" s="1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Koza</dc:creator>
  <cp:lastModifiedBy>Petr Koza</cp:lastModifiedBy>
  <dcterms:created xsi:type="dcterms:W3CDTF">2024-07-08T14:27:40Z</dcterms:created>
  <dcterms:modified xsi:type="dcterms:W3CDTF">2024-07-08T14:28:22Z</dcterms:modified>
</cp:coreProperties>
</file>